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6140" windowHeight="8505"/>
  </bookViews>
  <sheets>
    <sheet name="VD-DC" sheetId="2" r:id="rId1"/>
  </sheets>
  <definedNames>
    <definedName name="_xlnm.Print_Area" localSheetId="0">'VD-DC'!$A$1:$Z$50</definedName>
  </definedNames>
  <calcPr calcId="145621"/>
</workbook>
</file>

<file path=xl/calcChain.xml><?xml version="1.0" encoding="utf-8"?>
<calcChain xmlns="http://schemas.openxmlformats.org/spreadsheetml/2006/main">
  <c r="X23" i="2" l="1"/>
  <c r="P24" i="2" s="1"/>
  <c r="S24" i="2" l="1"/>
  <c r="P28" i="2"/>
  <c r="P29" i="2" s="1"/>
  <c r="S28" i="2" l="1"/>
  <c r="L28" i="2"/>
  <c r="K29" i="2"/>
  <c r="S29" i="2"/>
  <c r="W1" i="2"/>
</calcChain>
</file>

<file path=xl/sharedStrings.xml><?xml version="1.0" encoding="utf-8"?>
<sst xmlns="http://schemas.openxmlformats.org/spreadsheetml/2006/main" count="48" uniqueCount="48">
  <si>
    <t>△</t>
    <phoneticPr fontId="4"/>
  </si>
  <si>
    <t>Date :</t>
    <phoneticPr fontId="4"/>
  </si>
  <si>
    <t>直流回路の電圧降下計算</t>
    <rPh sb="0" eb="2">
      <t>チョクリュウ</t>
    </rPh>
    <rPh sb="2" eb="4">
      <t>カイロ</t>
    </rPh>
    <rPh sb="5" eb="7">
      <t>デンアツ</t>
    </rPh>
    <rPh sb="7" eb="9">
      <t>コウカ</t>
    </rPh>
    <rPh sb="9" eb="11">
      <t>ケイサン</t>
    </rPh>
    <phoneticPr fontId="3"/>
  </si>
  <si>
    <t>計算式：</t>
    <rPh sb="0" eb="2">
      <t>ケイサン</t>
    </rPh>
    <rPh sb="2" eb="3">
      <t>シキ</t>
    </rPh>
    <phoneticPr fontId="3"/>
  </si>
  <si>
    <t>電線の亘長［ｍ］</t>
    <rPh sb="0" eb="2">
      <t>デンセン</t>
    </rPh>
    <rPh sb="3" eb="5">
      <t>コウチョウ</t>
    </rPh>
    <phoneticPr fontId="3"/>
  </si>
  <si>
    <t>電線の断面積［sqmm］</t>
    <rPh sb="0" eb="2">
      <t>デンセン</t>
    </rPh>
    <rPh sb="3" eb="6">
      <t>ダンメンセキ</t>
    </rPh>
    <phoneticPr fontId="3"/>
  </si>
  <si>
    <t xml:space="preserve">No.      </t>
    <phoneticPr fontId="4"/>
  </si>
  <si>
    <r>
      <t xml:space="preserve"> </t>
    </r>
    <r>
      <rPr>
        <b/>
        <i/>
        <sz val="8"/>
        <rFont val="Meiryo UI"/>
        <family val="3"/>
        <charset val="128"/>
      </rPr>
      <t>639 Yamanoboh-chyoh,Kashihara-city,Nara,</t>
    </r>
    <r>
      <rPr>
        <i/>
        <sz val="8"/>
        <rFont val="Meiryo UI"/>
        <family val="3"/>
        <charset val="128"/>
      </rPr>
      <t>634-0071</t>
    </r>
    <phoneticPr fontId="4"/>
  </si>
  <si>
    <t>2017.０7/18</t>
    <phoneticPr fontId="4"/>
  </si>
  <si>
    <t>: 090-1981-7674</t>
    <phoneticPr fontId="4"/>
  </si>
  <si>
    <t>: 0744 -24- 8907</t>
    <phoneticPr fontId="4"/>
  </si>
  <si>
    <t>Printout :</t>
    <phoneticPr fontId="4"/>
  </si>
  <si>
    <t>TELEPHONE</t>
    <phoneticPr fontId="4"/>
  </si>
  <si>
    <t>FACSIMILE</t>
    <phoneticPr fontId="4"/>
  </si>
  <si>
    <r>
      <t xml:space="preserve"> </t>
    </r>
    <r>
      <rPr>
        <sz val="10"/>
        <rFont val="Meiryo UI"/>
        <family val="3"/>
        <charset val="128"/>
      </rPr>
      <t xml:space="preserve">  E-mail：</t>
    </r>
    <r>
      <rPr>
        <b/>
        <sz val="11"/>
        <color rgb="FF0070C0"/>
        <rFont val="Times New Roman"/>
        <family val="1"/>
      </rPr>
      <t>recs@kcn.jp</t>
    </r>
    <phoneticPr fontId="4"/>
  </si>
  <si>
    <r>
      <rPr>
        <sz val="10"/>
        <rFont val="Times New Roman"/>
        <family val="1"/>
      </rPr>
      <t xml:space="preserve"> </t>
    </r>
    <r>
      <rPr>
        <sz val="10"/>
        <rFont val="ＭＳ 明朝"/>
        <family val="1"/>
        <charset val="128"/>
      </rPr>
      <t xml:space="preserve"> </t>
    </r>
    <r>
      <rPr>
        <sz val="10"/>
        <rFont val="Times New Roman"/>
        <family val="1"/>
      </rPr>
      <t xml:space="preserve">  </t>
    </r>
    <r>
      <rPr>
        <sz val="10"/>
        <rFont val="Meiryo UI"/>
        <family val="3"/>
        <charset val="128"/>
      </rPr>
      <t>ＵＲＬ：</t>
    </r>
    <r>
      <rPr>
        <b/>
        <sz val="11"/>
        <color rgb="FF0070C0"/>
        <rFont val="Times New Roman"/>
        <family val="1"/>
      </rPr>
      <t>www.eses.center</t>
    </r>
    <phoneticPr fontId="4"/>
  </si>
  <si>
    <t>標準軟銅線の抵抗値Ｒ：1/58≒0.017241［Ω］（／１ｍ／１sqmm　at20[℃]）</t>
    <phoneticPr fontId="3"/>
  </si>
  <si>
    <t>電圧降下［Ｖ］</t>
    <phoneticPr fontId="3"/>
  </si>
  <si>
    <t>Ｅ＝ＩＲ  より Ｒ＝Ｋ×Ｌ／(1000×Ａ)</t>
    <phoneticPr fontId="3"/>
  </si>
  <si>
    <t>よって、Ｋ＝1000ＲＡ／Ｌ</t>
    <phoneticPr fontId="3"/>
  </si>
  <si>
    <t>Ｉ：</t>
    <phoneticPr fontId="3"/>
  </si>
  <si>
    <t>Ｌ：</t>
    <phoneticPr fontId="3"/>
  </si>
  <si>
    <t>ｅ：</t>
    <phoneticPr fontId="3"/>
  </si>
  <si>
    <t>Ａ：</t>
    <phoneticPr fontId="3"/>
  </si>
  <si>
    <t>Ｋ＝1000×0.017241×1[sqmm]／1[ｍ]＝17.241（単線の場合）</t>
    <phoneticPr fontId="3"/>
  </si>
  <si>
    <t>撚り線の場合、撚り合わせ率が９７％であるから、</t>
    <phoneticPr fontId="3"/>
  </si>
  <si>
    <t>温度補正：</t>
    <phoneticPr fontId="3"/>
  </si>
  <si>
    <t>標準軟銅の定質量温度係数＝0.00393（1／254.45）／[℃]ｔ[℃]における</t>
    <phoneticPr fontId="3"/>
  </si>
  <si>
    <t>電圧降下係数Ｋtは、Ｋt＝Ｋ20×[1＋0.00393(ｔ－20)]</t>
    <phoneticPr fontId="3"/>
  </si>
  <si>
    <t>ｔ＝90[℃]（ＣＶケーブルの導体最高許容温度）とすると、Ｋ90≒1.275×Ｋ20 となる</t>
    <phoneticPr fontId="3"/>
  </si>
  <si>
    <t>ので 17.8，30.8 を補正せずに計算すると、27.5％の危険サイド誤差が出ることになる。</t>
    <phoneticPr fontId="3"/>
  </si>
  <si>
    <t>本来Ｋは、定数ではなく温度に関わる変数として取り扱うべきものであり、一部の地域を除き</t>
    <phoneticPr fontId="3"/>
  </si>
  <si>
    <r>
      <t xml:space="preserve">電流値［Ａ］     </t>
    </r>
    <r>
      <rPr>
        <sz val="10"/>
        <rFont val="メイリオ"/>
        <family val="3"/>
        <charset val="128"/>
      </rPr>
      <t xml:space="preserve"> ただし、Ｉ＝負荷容量［ＶＡ］／電源電圧［Ｖ］</t>
    </r>
    <rPh sb="0" eb="3">
      <t>デンリュウチ</t>
    </rPh>
    <phoneticPr fontId="3"/>
  </si>
  <si>
    <r>
      <t>Ｋ50-3φ=</t>
    </r>
    <r>
      <rPr>
        <b/>
        <sz val="10"/>
        <rFont val="メイリオ"/>
        <family val="3"/>
        <charset val="128"/>
      </rPr>
      <t>34.5</t>
    </r>
    <r>
      <rPr>
        <sz val="10"/>
        <rFont val="メイリオ"/>
        <family val="3"/>
        <charset val="128"/>
      </rPr>
      <t xml:space="preserve"> (←</t>
    </r>
    <r>
      <rPr>
        <sz val="10"/>
        <color rgb="FFFF0000"/>
        <rFont val="メイリオ"/>
        <family val="3"/>
        <charset val="128"/>
      </rPr>
      <t>30.8</t>
    </r>
    <r>
      <rPr>
        <sz val="10"/>
        <rFont val="メイリオ"/>
        <family val="3"/>
        <charset val="128"/>
      </rPr>
      <t>) が妥当な値であると言える。</t>
    </r>
    <phoneticPr fontId="3"/>
  </si>
  <si>
    <r>
      <t>ｔ＝50[℃]位が実際の導体最高許容温度であるならば、Ｋ50-1φ=</t>
    </r>
    <r>
      <rPr>
        <b/>
        <sz val="10"/>
        <rFont val="メイリオ"/>
        <family val="3"/>
        <charset val="128"/>
      </rPr>
      <t>19.9</t>
    </r>
    <r>
      <rPr>
        <sz val="10"/>
        <rFont val="メイリオ"/>
        <family val="3"/>
        <charset val="128"/>
      </rPr>
      <t xml:space="preserve"> (←</t>
    </r>
    <r>
      <rPr>
        <sz val="10"/>
        <color rgb="FFFF0000"/>
        <rFont val="メイリオ"/>
        <family val="3"/>
        <charset val="128"/>
      </rPr>
      <t>17.8</t>
    </r>
    <r>
      <rPr>
        <sz val="10"/>
        <rFont val="メイリオ"/>
        <family val="3"/>
        <charset val="128"/>
      </rPr>
      <t>)</t>
    </r>
    <phoneticPr fontId="3"/>
  </si>
  <si>
    <r>
      <t>Ｋ20-1φ＝17.241／0.97＝</t>
    </r>
    <r>
      <rPr>
        <sz val="10"/>
        <color rgb="FFFF0000"/>
        <rFont val="メイリオ"/>
        <family val="3"/>
        <charset val="128"/>
      </rPr>
      <t xml:space="preserve">17.8 </t>
    </r>
    <r>
      <rPr>
        <sz val="10"/>
        <color rgb="FF002060"/>
        <rFont val="メイリオ"/>
        <family val="3"/>
        <charset val="128"/>
      </rPr>
      <t>（20[℃] 1φの場合）</t>
    </r>
    <phoneticPr fontId="3"/>
  </si>
  <si>
    <r>
      <t>Ｋ20-3φ＝17.8  ×   √3  ＝</t>
    </r>
    <r>
      <rPr>
        <sz val="10"/>
        <color rgb="FFFF0000"/>
        <rFont val="メイリオ"/>
        <family val="3"/>
        <charset val="128"/>
      </rPr>
      <t xml:space="preserve">30.8 </t>
    </r>
    <r>
      <rPr>
        <sz val="10"/>
        <color rgb="FF002060"/>
        <rFont val="メイリオ"/>
        <family val="3"/>
        <charset val="128"/>
      </rPr>
      <t>（20[℃] 3φの場合）</t>
    </r>
    <phoneticPr fontId="3"/>
  </si>
  <si>
    <t>ｅ＝Ｋ×Ｌ×Ｉ／（1000×Ａ） ［V］</t>
    <phoneticPr fontId="3"/>
  </si>
  <si>
    <t>Ｋ：</t>
    <phoneticPr fontId="3"/>
  </si>
  <si>
    <r>
      <t>2000.04</t>
    </r>
    <r>
      <rPr>
        <b/>
        <sz val="9"/>
        <rFont val="ＭＳ Ｐ明朝"/>
        <family val="1"/>
        <charset val="128"/>
      </rPr>
      <t>／</t>
    </r>
    <r>
      <rPr>
        <b/>
        <sz val="9"/>
        <rFont val="Times New Roman"/>
        <family val="1"/>
      </rPr>
      <t>19</t>
    </r>
    <r>
      <rPr>
        <b/>
        <sz val="9"/>
        <rFont val="ＭＳ Ｐ明朝"/>
        <family val="1"/>
        <charset val="128"/>
      </rPr>
      <t>　</t>
    </r>
    <r>
      <rPr>
        <b/>
        <i/>
        <sz val="9"/>
        <rFont val="Times New Roman"/>
        <family val="1"/>
      </rPr>
      <t>K,Sakai</t>
    </r>
    <phoneticPr fontId="3"/>
  </si>
  <si>
    <t>直流回路計算式：Ｋ×Ｌ×Ｉ／(1000×Ａ) [V]</t>
    <rPh sb="0" eb="2">
      <t>チョクリュウ</t>
    </rPh>
    <rPh sb="2" eb="4">
      <t>カイロ</t>
    </rPh>
    <rPh sb="4" eb="6">
      <t>ケイサン</t>
    </rPh>
    <rPh sb="6" eb="7">
      <t>シキ</t>
    </rPh>
    <phoneticPr fontId="3"/>
  </si>
  <si>
    <r>
      <t>導体許容最高温度［℃］</t>
    </r>
    <r>
      <rPr>
        <b/>
        <sz val="10"/>
        <color rgb="FF002060"/>
        <rFont val="メイリオ"/>
        <family val="3"/>
        <charset val="128"/>
      </rPr>
      <t>？</t>
    </r>
    <rPh sb="0" eb="2">
      <t>ドウタイ</t>
    </rPh>
    <rPh sb="2" eb="4">
      <t>キョヨウ</t>
    </rPh>
    <rPh sb="4" eb="6">
      <t>サイコウ</t>
    </rPh>
    <rPh sb="6" eb="8">
      <t>オンド</t>
    </rPh>
    <phoneticPr fontId="3"/>
  </si>
  <si>
    <r>
      <t>亘長［ｍ］</t>
    </r>
    <r>
      <rPr>
        <b/>
        <sz val="10"/>
        <color rgb="FF002060"/>
        <rFont val="メイリオ"/>
        <family val="3"/>
        <charset val="128"/>
      </rPr>
      <t>？</t>
    </r>
    <rPh sb="0" eb="2">
      <t>コウチョウ</t>
    </rPh>
    <phoneticPr fontId="3"/>
  </si>
  <si>
    <r>
      <t>電源電圧［Ｖ］</t>
    </r>
    <r>
      <rPr>
        <b/>
        <sz val="10"/>
        <color rgb="FF002060"/>
        <rFont val="メイリオ"/>
        <family val="3"/>
        <charset val="128"/>
      </rPr>
      <t>？</t>
    </r>
    <rPh sb="0" eb="2">
      <t>デンゲン</t>
    </rPh>
    <rPh sb="2" eb="4">
      <t>デンアツ</t>
    </rPh>
    <phoneticPr fontId="3"/>
  </si>
  <si>
    <r>
      <t>電線［sqmm］</t>
    </r>
    <r>
      <rPr>
        <b/>
        <sz val="10"/>
        <color rgb="FF002060"/>
        <rFont val="メイリオ"/>
        <family val="3"/>
        <charset val="128"/>
      </rPr>
      <t>？</t>
    </r>
    <rPh sb="0" eb="2">
      <t>デンセン</t>
    </rPh>
    <phoneticPr fontId="3"/>
  </si>
  <si>
    <r>
      <t>負荷容量［VA］</t>
    </r>
    <r>
      <rPr>
        <b/>
        <sz val="10"/>
        <color rgb="FF002060"/>
        <rFont val="メイリオ"/>
        <family val="3"/>
        <charset val="128"/>
      </rPr>
      <t>？</t>
    </r>
    <rPh sb="0" eb="2">
      <t>フカ</t>
    </rPh>
    <rPh sb="2" eb="4">
      <t>ヨウリョウ</t>
    </rPh>
    <phoneticPr fontId="3"/>
  </si>
  <si>
    <r>
      <t xml:space="preserve">電気方式 </t>
    </r>
    <r>
      <rPr>
        <b/>
        <sz val="10"/>
        <rFont val="メイリオ"/>
        <family val="3"/>
        <charset val="128"/>
      </rPr>
      <t>？</t>
    </r>
    <rPh sb="0" eb="2">
      <t>デンキ</t>
    </rPh>
    <rPh sb="2" eb="4">
      <t>ホウシキ</t>
    </rPh>
    <phoneticPr fontId="3"/>
  </si>
  <si>
    <t>DC-2W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</si>
</sst>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 "/>
  </numFmts>
  <fonts count="51" x14ac:knownFonts="1">
    <font>
      <sz val="10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i/>
      <sz val="10"/>
      <name val="ＭＳ Ｐ明朝"/>
      <family val="1"/>
      <charset val="128"/>
    </font>
    <font>
      <b/>
      <i/>
      <sz val="10"/>
      <color indexed="12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5"/>
      <color indexed="12"/>
      <name val="ＭＳ Ｐゴシック"/>
      <family val="3"/>
      <charset val="128"/>
    </font>
    <font>
      <sz val="10"/>
      <color indexed="1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indexed="1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Times New Roman"/>
      <family val="1"/>
    </font>
    <font>
      <b/>
      <sz val="12"/>
      <color rgb="FFFF3300"/>
      <name val="ＭＳ Ｐ明朝"/>
      <family val="1"/>
      <charset val="128"/>
    </font>
    <font>
      <u/>
      <sz val="9"/>
      <name val="ＭＳ 明朝"/>
      <family val="1"/>
      <charset val="128"/>
    </font>
    <font>
      <sz val="8"/>
      <name val="ＭＳ 明朝"/>
      <family val="1"/>
      <charset val="128"/>
    </font>
    <font>
      <i/>
      <sz val="8"/>
      <name val="ＭＳ Ｐ明朝"/>
      <family val="1"/>
      <charset val="128"/>
    </font>
    <font>
      <sz val="10"/>
      <name val="Meiryo UI"/>
      <family val="3"/>
      <charset val="128"/>
    </font>
    <font>
      <b/>
      <sz val="11"/>
      <color rgb="FF0070C0"/>
      <name val="Times New Roman"/>
      <family val="1"/>
    </font>
    <font>
      <i/>
      <sz val="8"/>
      <name val="Meiryo UI"/>
      <family val="3"/>
      <charset val="128"/>
    </font>
    <font>
      <b/>
      <i/>
      <sz val="8"/>
      <name val="Meiryo UI"/>
      <family val="3"/>
      <charset val="128"/>
    </font>
    <font>
      <b/>
      <i/>
      <sz val="11"/>
      <name val="ＭＳ Ｐ明朝"/>
      <family val="1"/>
      <charset val="128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HG明朝B"/>
      <family val="1"/>
      <charset val="128"/>
    </font>
    <font>
      <sz val="11"/>
      <name val="HG明朝B"/>
      <family val="1"/>
      <charset val="128"/>
    </font>
    <font>
      <sz val="11"/>
      <color rgb="FF002060"/>
      <name val="メイリオ"/>
      <family val="3"/>
      <charset val="128"/>
    </font>
    <font>
      <b/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indexed="18"/>
      <name val="メイリオ"/>
      <family val="3"/>
      <charset val="128"/>
    </font>
    <font>
      <b/>
      <sz val="10"/>
      <color indexed="18"/>
      <name val="メイリオ"/>
      <family val="3"/>
      <charset val="128"/>
    </font>
    <font>
      <b/>
      <sz val="12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0"/>
      <color rgb="FF00206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1"/>
      <color rgb="FFFF3300"/>
      <name val="メイリオ"/>
      <family val="3"/>
      <charset val="128"/>
    </font>
    <font>
      <b/>
      <sz val="9"/>
      <name val="ＭＳ Ｐ明朝"/>
      <family val="1"/>
      <charset val="128"/>
    </font>
    <font>
      <b/>
      <i/>
      <sz val="9"/>
      <name val="Times New Roman"/>
      <family val="1"/>
    </font>
    <font>
      <b/>
      <sz val="10"/>
      <color rgb="FF002060"/>
      <name val="メイリオ"/>
      <family val="3"/>
      <charset val="128"/>
    </font>
    <font>
      <sz val="1"/>
      <color theme="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0">
    <xf numFmtId="0" fontId="0" fillId="0" borderId="0" xfId="0">
      <alignment vertical="center"/>
    </xf>
    <xf numFmtId="0" fontId="1" fillId="2" borderId="0" xfId="1" applyFill="1" applyProtection="1"/>
    <xf numFmtId="0" fontId="11" fillId="2" borderId="0" xfId="1" applyFont="1" applyFill="1" applyBorder="1" applyAlignment="1" applyProtection="1">
      <alignment vertical="top"/>
      <protection hidden="1"/>
    </xf>
    <xf numFmtId="0" fontId="12" fillId="2" borderId="1" xfId="1" applyNumberFormat="1" applyFont="1" applyFill="1" applyBorder="1" applyAlignment="1" applyProtection="1">
      <alignment horizontal="center" vertical="center"/>
    </xf>
    <xf numFmtId="0" fontId="6" fillId="2" borderId="2" xfId="1" applyNumberFormat="1" applyFont="1" applyFill="1" applyBorder="1" applyAlignment="1" applyProtection="1">
      <alignment horizontal="left"/>
      <protection hidden="1"/>
    </xf>
    <xf numFmtId="0" fontId="12" fillId="2" borderId="4" xfId="1" applyNumberFormat="1" applyFont="1" applyFill="1" applyBorder="1" applyAlignment="1" applyProtection="1">
      <alignment horizontal="center" vertical="center"/>
    </xf>
    <xf numFmtId="0" fontId="6" fillId="2" borderId="5" xfId="1" applyNumberFormat="1" applyFont="1" applyFill="1" applyBorder="1" applyAlignment="1" applyProtection="1">
      <alignment horizontal="left"/>
      <protection hidden="1"/>
    </xf>
    <xf numFmtId="0" fontId="6" fillId="2" borderId="6" xfId="1" applyNumberFormat="1" applyFont="1" applyFill="1" applyBorder="1" applyAlignment="1" applyProtection="1">
      <alignment horizontal="left"/>
      <protection hidden="1"/>
    </xf>
    <xf numFmtId="0" fontId="13" fillId="2" borderId="5" xfId="1" applyNumberFormat="1" applyFont="1" applyFill="1" applyBorder="1" applyAlignment="1" applyProtection="1">
      <alignment horizontal="left"/>
      <protection hidden="1"/>
    </xf>
    <xf numFmtId="0" fontId="14" fillId="2" borderId="5" xfId="1" applyNumberFormat="1" applyFont="1" applyFill="1" applyBorder="1" applyAlignment="1" applyProtection="1">
      <alignment horizontal="left"/>
      <protection hidden="1"/>
    </xf>
    <xf numFmtId="0" fontId="6" fillId="2" borderId="7" xfId="1" applyNumberFormat="1" applyFont="1" applyFill="1" applyBorder="1" applyAlignment="1" applyProtection="1">
      <alignment horizontal="left"/>
      <protection hidden="1"/>
    </xf>
    <xf numFmtId="0" fontId="14" fillId="2" borderId="2" xfId="1" applyNumberFormat="1" applyFont="1" applyFill="1" applyBorder="1" applyAlignment="1" applyProtection="1">
      <alignment horizontal="left"/>
      <protection hidden="1"/>
    </xf>
    <xf numFmtId="0" fontId="14" fillId="2" borderId="3" xfId="1" applyNumberFormat="1" applyFont="1" applyFill="1" applyBorder="1" applyAlignment="1" applyProtection="1">
      <alignment horizontal="left"/>
      <protection hidden="1"/>
    </xf>
    <xf numFmtId="0" fontId="15" fillId="2" borderId="5" xfId="1" applyNumberFormat="1" applyFont="1" applyFill="1" applyBorder="1" applyAlignment="1" applyProtection="1">
      <alignment horizontal="left"/>
      <protection hidden="1"/>
    </xf>
    <xf numFmtId="0" fontId="16" fillId="2" borderId="5" xfId="1" applyNumberFormat="1" applyFont="1" applyFill="1" applyBorder="1" applyAlignment="1" applyProtection="1">
      <alignment horizontal="left"/>
      <protection hidden="1"/>
    </xf>
    <xf numFmtId="0" fontId="18" fillId="2" borderId="2" xfId="1" applyNumberFormat="1" applyFont="1" applyFill="1" applyBorder="1" applyAlignment="1" applyProtection="1">
      <alignment horizontal="left" vertical="center"/>
      <protection hidden="1"/>
    </xf>
    <xf numFmtId="0" fontId="15" fillId="2" borderId="7" xfId="1" applyNumberFormat="1" applyFont="1" applyFill="1" applyBorder="1" applyAlignment="1" applyProtection="1">
      <alignment horizontal="left"/>
      <protection hidden="1"/>
    </xf>
    <xf numFmtId="0" fontId="13" fillId="2" borderId="7" xfId="1" applyNumberFormat="1" applyFont="1" applyFill="1" applyBorder="1" applyAlignment="1" applyProtection="1">
      <alignment horizontal="left"/>
      <protection hidden="1"/>
    </xf>
    <xf numFmtId="176" fontId="21" fillId="2" borderId="0" xfId="1" applyNumberFormat="1" applyFont="1" applyFill="1" applyAlignment="1" applyProtection="1">
      <alignment horizontal="right" vertical="center"/>
    </xf>
    <xf numFmtId="0" fontId="20" fillId="2" borderId="5" xfId="1" applyNumberFormat="1" applyFont="1" applyFill="1" applyBorder="1" applyAlignment="1" applyProtection="1">
      <alignment horizontal="left" vertical="center"/>
      <protection hidden="1"/>
    </xf>
    <xf numFmtId="176" fontId="18" fillId="3" borderId="0" xfId="1" applyNumberFormat="1" applyFont="1" applyFill="1" applyBorder="1" applyAlignment="1" applyProtection="1">
      <alignment horizontal="center" vertical="center" shrinkToFit="1"/>
      <protection hidden="1"/>
    </xf>
    <xf numFmtId="0" fontId="23" fillId="2" borderId="0" xfId="1" applyFont="1" applyFill="1" applyAlignment="1" applyProtection="1">
      <alignment vertical="center"/>
      <protection hidden="1"/>
    </xf>
    <xf numFmtId="0" fontId="5" fillId="2" borderId="0" xfId="1" applyFont="1" applyFill="1" applyProtection="1">
      <protection hidden="1"/>
    </xf>
    <xf numFmtId="0" fontId="1" fillId="2" borderId="0" xfId="1" applyFill="1" applyProtection="1">
      <protection hidden="1"/>
    </xf>
    <xf numFmtId="0" fontId="1" fillId="2" borderId="0" xfId="1" applyFill="1" applyBorder="1" applyProtection="1">
      <protection hidden="1"/>
    </xf>
    <xf numFmtId="0" fontId="24" fillId="2" borderId="0" xfId="1" applyFont="1" applyFill="1" applyBorder="1" applyAlignment="1" applyProtection="1">
      <alignment vertical="center"/>
      <protection hidden="1"/>
    </xf>
    <xf numFmtId="0" fontId="10" fillId="2" borderId="0" xfId="1" applyFont="1" applyFill="1" applyBorder="1" applyProtection="1">
      <protection hidden="1"/>
    </xf>
    <xf numFmtId="0" fontId="11" fillId="2" borderId="0" xfId="1" applyFont="1" applyFill="1" applyBorder="1" applyProtection="1">
      <protection hidden="1"/>
    </xf>
    <xf numFmtId="0" fontId="24" fillId="2" borderId="0" xfId="1" applyFont="1" applyFill="1" applyBorder="1" applyAlignment="1" applyProtection="1">
      <alignment horizontal="right" vertical="top"/>
      <protection hidden="1"/>
    </xf>
    <xf numFmtId="0" fontId="25" fillId="2" borderId="0" xfId="1" applyFont="1" applyFill="1" applyBorder="1" applyAlignment="1" applyProtection="1">
      <alignment vertical="top"/>
      <protection hidden="1"/>
    </xf>
    <xf numFmtId="0" fontId="9" fillId="2" borderId="0" xfId="1" applyFont="1" applyFill="1" applyBorder="1" applyProtection="1">
      <protection hidden="1"/>
    </xf>
    <xf numFmtId="0" fontId="6" fillId="2" borderId="0" xfId="0" applyFont="1" applyFill="1" applyBorder="1" applyAlignment="1" applyProtection="1">
      <protection hidden="1"/>
    </xf>
    <xf numFmtId="0" fontId="28" fillId="2" borderId="0" xfId="0" applyFont="1" applyFill="1" applyBorder="1" applyAlignment="1" applyProtection="1">
      <alignment vertical="top"/>
      <protection hidden="1"/>
    </xf>
    <xf numFmtId="0" fontId="7" fillId="2" borderId="0" xfId="0" applyFont="1" applyFill="1" applyBorder="1" applyAlignment="1" applyProtection="1">
      <alignment vertical="top"/>
      <protection hidden="1"/>
    </xf>
    <xf numFmtId="0" fontId="31" fillId="2" borderId="0" xfId="0" applyFont="1" applyFill="1" applyBorder="1" applyAlignment="1" applyProtection="1">
      <alignment horizontal="right"/>
      <protection hidden="1"/>
    </xf>
    <xf numFmtId="0" fontId="11" fillId="2" borderId="0" xfId="0" applyFont="1" applyFill="1" applyBorder="1" applyAlignment="1" applyProtection="1">
      <alignment horizontal="right"/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11" fillId="2" borderId="0" xfId="0" applyFont="1" applyFill="1" applyBorder="1" applyAlignment="1" applyProtection="1">
      <alignment horizontal="right" vertical="top"/>
      <protection hidden="1"/>
    </xf>
    <xf numFmtId="0" fontId="31" fillId="2" borderId="0" xfId="0" applyFont="1" applyFill="1" applyBorder="1" applyAlignment="1" applyProtection="1">
      <alignment horizontal="right" vertical="top"/>
      <protection hidden="1"/>
    </xf>
    <xf numFmtId="22" fontId="30" fillId="2" borderId="0" xfId="0" applyNumberFormat="1" applyFont="1" applyFill="1" applyBorder="1" applyAlignment="1" applyProtection="1">
      <alignment shrinkToFit="1"/>
      <protection hidden="1"/>
    </xf>
    <xf numFmtId="0" fontId="8" fillId="2" borderId="0" xfId="0" applyFont="1" applyFill="1" applyBorder="1" applyAlignment="1" applyProtection="1">
      <protection hidden="1"/>
    </xf>
    <xf numFmtId="0" fontId="1" fillId="2" borderId="0" xfId="1" applyFill="1" applyAlignment="1" applyProtection="1">
      <protection hidden="1"/>
    </xf>
    <xf numFmtId="0" fontId="7" fillId="2" borderId="0" xfId="0" applyFont="1" applyFill="1" applyBorder="1" applyAlignment="1" applyProtection="1">
      <alignment horizontal="right"/>
      <protection hidden="1"/>
    </xf>
    <xf numFmtId="0" fontId="32" fillId="2" borderId="0" xfId="0" applyFont="1" applyFill="1" applyBorder="1" applyAlignment="1" applyProtection="1">
      <alignment horizontal="right"/>
      <protection hidden="1"/>
    </xf>
    <xf numFmtId="0" fontId="32" fillId="2" borderId="0" xfId="0" applyFont="1" applyFill="1" applyBorder="1" applyAlignment="1" applyProtection="1">
      <alignment horizontal="right" vertical="top"/>
      <protection hidden="1"/>
    </xf>
    <xf numFmtId="0" fontId="35" fillId="2" borderId="2" xfId="1" applyNumberFormat="1" applyFont="1" applyFill="1" applyBorder="1" applyAlignment="1" applyProtection="1">
      <alignment horizontal="right" vertical="center"/>
      <protection hidden="1"/>
    </xf>
    <xf numFmtId="0" fontId="14" fillId="2" borderId="2" xfId="1" applyNumberFormat="1" applyFont="1" applyFill="1" applyBorder="1" applyAlignment="1" applyProtection="1">
      <alignment horizontal="left" vertical="center"/>
      <protection hidden="1"/>
    </xf>
    <xf numFmtId="0" fontId="18" fillId="2" borderId="7" xfId="1" applyNumberFormat="1" applyFont="1" applyFill="1" applyBorder="1" applyAlignment="1" applyProtection="1">
      <alignment horizontal="right" vertical="center"/>
      <protection hidden="1"/>
    </xf>
    <xf numFmtId="0" fontId="17" fillId="2" borderId="7" xfId="1" applyNumberFormat="1" applyFont="1" applyFill="1" applyBorder="1" applyAlignment="1" applyProtection="1">
      <alignment horizontal="left" vertical="center"/>
      <protection hidden="1"/>
    </xf>
    <xf numFmtId="0" fontId="6" fillId="3" borderId="5" xfId="1" applyNumberFormat="1" applyFont="1" applyFill="1" applyBorder="1" applyAlignment="1" applyProtection="1">
      <alignment horizontal="left"/>
      <protection hidden="1"/>
    </xf>
    <xf numFmtId="0" fontId="17" fillId="3" borderId="5" xfId="1" applyNumberFormat="1" applyFont="1" applyFill="1" applyBorder="1" applyAlignment="1" applyProtection="1">
      <alignment vertical="center"/>
      <protection hidden="1"/>
    </xf>
    <xf numFmtId="176" fontId="18" fillId="3" borderId="5" xfId="1" applyNumberFormat="1" applyFont="1" applyFill="1" applyBorder="1" applyAlignment="1" applyProtection="1">
      <alignment vertical="center" shrinkToFit="1"/>
      <protection locked="0"/>
    </xf>
    <xf numFmtId="0" fontId="36" fillId="2" borderId="5" xfId="1" applyNumberFormat="1" applyFont="1" applyFill="1" applyBorder="1" applyAlignment="1" applyProtection="1">
      <alignment horizontal="left"/>
      <protection hidden="1"/>
    </xf>
    <xf numFmtId="0" fontId="37" fillId="2" borderId="5" xfId="1" applyNumberFormat="1" applyFont="1" applyFill="1" applyBorder="1" applyAlignment="1" applyProtection="1">
      <alignment horizontal="left"/>
      <protection hidden="1"/>
    </xf>
    <xf numFmtId="0" fontId="38" fillId="2" borderId="5" xfId="1" applyNumberFormat="1" applyFont="1" applyFill="1" applyBorder="1" applyAlignment="1" applyProtection="1">
      <alignment horizontal="right" vertical="center"/>
      <protection hidden="1"/>
    </xf>
    <xf numFmtId="0" fontId="39" fillId="2" borderId="5" xfId="1" applyNumberFormat="1" applyFont="1" applyFill="1" applyBorder="1" applyAlignment="1" applyProtection="1">
      <alignment horizontal="left"/>
      <protection hidden="1"/>
    </xf>
    <xf numFmtId="0" fontId="40" fillId="2" borderId="5" xfId="1" applyNumberFormat="1" applyFont="1" applyFill="1" applyBorder="1" applyAlignment="1" applyProtection="1">
      <alignment horizontal="left"/>
      <protection hidden="1"/>
    </xf>
    <xf numFmtId="0" fontId="41" fillId="2" borderId="5" xfId="1" applyNumberFormat="1" applyFont="1" applyFill="1" applyBorder="1" applyAlignment="1" applyProtection="1">
      <alignment horizontal="right" vertical="center"/>
      <protection hidden="1"/>
    </xf>
    <xf numFmtId="0" fontId="42" fillId="2" borderId="5" xfId="1" applyNumberFormat="1" applyFont="1" applyFill="1" applyBorder="1" applyAlignment="1" applyProtection="1">
      <alignment horizontal="left" vertical="center"/>
      <protection hidden="1"/>
    </xf>
    <xf numFmtId="0" fontId="43" fillId="2" borderId="5" xfId="1" applyNumberFormat="1" applyFont="1" applyFill="1" applyBorder="1" applyAlignment="1" applyProtection="1">
      <alignment horizontal="left"/>
      <protection hidden="1"/>
    </xf>
    <xf numFmtId="0" fontId="44" fillId="2" borderId="5" xfId="1" applyNumberFormat="1" applyFont="1" applyFill="1" applyBorder="1" applyAlignment="1" applyProtection="1">
      <alignment horizontal="left"/>
      <protection hidden="1"/>
    </xf>
    <xf numFmtId="0" fontId="43" fillId="2" borderId="7" xfId="1" applyNumberFormat="1" applyFont="1" applyFill="1" applyBorder="1" applyAlignment="1" applyProtection="1">
      <alignment horizontal="left"/>
      <protection hidden="1"/>
    </xf>
    <xf numFmtId="0" fontId="41" fillId="2" borderId="7" xfId="1" applyNumberFormat="1" applyFont="1" applyFill="1" applyBorder="1" applyAlignment="1" applyProtection="1">
      <alignment horizontal="right" vertical="center"/>
      <protection hidden="1"/>
    </xf>
    <xf numFmtId="0" fontId="42" fillId="2" borderId="7" xfId="1" applyNumberFormat="1" applyFont="1" applyFill="1" applyBorder="1" applyAlignment="1" applyProtection="1">
      <alignment horizontal="left" vertical="center"/>
      <protection hidden="1"/>
    </xf>
    <xf numFmtId="0" fontId="42" fillId="2" borderId="2" xfId="1" applyNumberFormat="1" applyFont="1" applyFill="1" applyBorder="1" applyAlignment="1" applyProtection="1">
      <alignment horizontal="right" vertical="center"/>
      <protection hidden="1"/>
    </xf>
    <xf numFmtId="0" fontId="42" fillId="2" borderId="5" xfId="1" applyNumberFormat="1" applyFont="1" applyFill="1" applyBorder="1" applyAlignment="1" applyProtection="1">
      <alignment horizontal="right" vertical="center"/>
      <protection hidden="1"/>
    </xf>
    <xf numFmtId="0" fontId="42" fillId="2" borderId="2" xfId="1" applyNumberFormat="1" applyFont="1" applyFill="1" applyBorder="1" applyAlignment="1" applyProtection="1">
      <alignment horizontal="left" vertical="center"/>
      <protection hidden="1"/>
    </xf>
    <xf numFmtId="0" fontId="43" fillId="2" borderId="5" xfId="1" applyNumberFormat="1" applyFont="1" applyFill="1" applyBorder="1" applyAlignment="1" applyProtection="1">
      <alignment horizontal="right"/>
      <protection hidden="1"/>
    </xf>
    <xf numFmtId="0" fontId="6" fillId="4" borderId="5" xfId="1" applyNumberFormat="1" applyFont="1" applyFill="1" applyBorder="1" applyAlignment="1" applyProtection="1">
      <alignment horizontal="left"/>
      <protection hidden="1"/>
    </xf>
    <xf numFmtId="0" fontId="6" fillId="4" borderId="7" xfId="1" applyNumberFormat="1" applyFont="1" applyFill="1" applyBorder="1" applyAlignment="1" applyProtection="1">
      <alignment horizontal="left"/>
      <protection hidden="1"/>
    </xf>
    <xf numFmtId="0" fontId="6" fillId="4" borderId="6" xfId="1" applyNumberFormat="1" applyFont="1" applyFill="1" applyBorder="1" applyAlignment="1" applyProtection="1">
      <alignment horizontal="left"/>
      <protection hidden="1"/>
    </xf>
    <xf numFmtId="0" fontId="19" fillId="4" borderId="5" xfId="1" applyNumberFormat="1" applyFont="1" applyFill="1" applyBorder="1" applyAlignment="1" applyProtection="1">
      <alignment vertical="center" shrinkToFit="1"/>
      <protection hidden="1"/>
    </xf>
    <xf numFmtId="0" fontId="18" fillId="4" borderId="5" xfId="1" applyNumberFormat="1" applyFont="1" applyFill="1" applyBorder="1" applyAlignment="1" applyProtection="1">
      <alignment vertical="center"/>
      <protection hidden="1"/>
    </xf>
    <xf numFmtId="0" fontId="20" fillId="4" borderId="5" xfId="1" applyNumberFormat="1" applyFont="1" applyFill="1" applyBorder="1" applyAlignment="1" applyProtection="1">
      <alignment vertical="center"/>
      <protection hidden="1"/>
    </xf>
    <xf numFmtId="0" fontId="14" fillId="4" borderId="7" xfId="1" applyNumberFormat="1" applyFont="1" applyFill="1" applyBorder="1" applyAlignment="1" applyProtection="1">
      <alignment horizontal="left"/>
      <protection hidden="1"/>
    </xf>
    <xf numFmtId="0" fontId="14" fillId="4" borderId="5" xfId="1" applyNumberFormat="1" applyFont="1" applyFill="1" applyBorder="1" applyAlignment="1" applyProtection="1">
      <alignment horizontal="left"/>
      <protection hidden="1"/>
    </xf>
    <xf numFmtId="0" fontId="19" fillId="4" borderId="7" xfId="1" applyNumberFormat="1" applyFont="1" applyFill="1" applyBorder="1" applyAlignment="1" applyProtection="1">
      <alignment vertical="center" shrinkToFit="1"/>
      <protection hidden="1"/>
    </xf>
    <xf numFmtId="177" fontId="18" fillId="4" borderId="0" xfId="1" applyNumberFormat="1" applyFont="1" applyFill="1" applyBorder="1" applyAlignment="1" applyProtection="1">
      <alignment vertical="center" shrinkToFit="1"/>
      <protection hidden="1"/>
    </xf>
    <xf numFmtId="177" fontId="18" fillId="4" borderId="2" xfId="1" applyNumberFormat="1" applyFont="1" applyFill="1" applyBorder="1" applyAlignment="1" applyProtection="1">
      <alignment vertical="center" shrinkToFit="1"/>
      <protection hidden="1"/>
    </xf>
    <xf numFmtId="0" fontId="6" fillId="4" borderId="2" xfId="1" applyNumberFormat="1" applyFont="1" applyFill="1" applyBorder="1" applyAlignment="1" applyProtection="1">
      <alignment horizontal="left"/>
      <protection hidden="1"/>
    </xf>
    <xf numFmtId="0" fontId="6" fillId="4" borderId="0" xfId="1" applyNumberFormat="1" applyFont="1" applyFill="1" applyBorder="1" applyAlignment="1" applyProtection="1">
      <alignment horizontal="left"/>
      <protection hidden="1"/>
    </xf>
    <xf numFmtId="0" fontId="34" fillId="4" borderId="5" xfId="1" applyNumberFormat="1" applyFont="1" applyFill="1" applyBorder="1" applyAlignment="1" applyProtection="1">
      <alignment horizontal="left"/>
      <protection hidden="1"/>
    </xf>
    <xf numFmtId="0" fontId="46" fillId="4" borderId="5" xfId="1" applyNumberFormat="1" applyFont="1" applyFill="1" applyBorder="1" applyAlignment="1" applyProtection="1">
      <alignment vertical="center"/>
      <protection hidden="1"/>
    </xf>
    <xf numFmtId="0" fontId="14" fillId="4" borderId="2" xfId="1" applyNumberFormat="1" applyFont="1" applyFill="1" applyBorder="1" applyAlignment="1" applyProtection="1">
      <alignment horizontal="left"/>
      <protection hidden="1"/>
    </xf>
    <xf numFmtId="176" fontId="21" fillId="2" borderId="12" xfId="1" applyNumberFormat="1" applyFont="1" applyFill="1" applyBorder="1" applyAlignment="1" applyProtection="1">
      <alignment horizontal="right" vertical="center"/>
    </xf>
    <xf numFmtId="0" fontId="1" fillId="2" borderId="12" xfId="1" applyFill="1" applyBorder="1" applyProtection="1"/>
    <xf numFmtId="0" fontId="35" fillId="4" borderId="5" xfId="1" applyNumberFormat="1" applyFont="1" applyFill="1" applyBorder="1" applyAlignment="1" applyProtection="1">
      <alignment horizontal="left" vertical="center"/>
      <protection hidden="1"/>
    </xf>
    <xf numFmtId="0" fontId="31" fillId="2" borderId="5" xfId="1" applyNumberFormat="1" applyFont="1" applyFill="1" applyBorder="1" applyAlignment="1" applyProtection="1">
      <alignment horizontal="left"/>
      <protection hidden="1"/>
    </xf>
    <xf numFmtId="0" fontId="43" fillId="4" borderId="5" xfId="1" applyNumberFormat="1" applyFont="1" applyFill="1" applyBorder="1" applyAlignment="1" applyProtection="1">
      <alignment horizontal="left"/>
      <protection hidden="1"/>
    </xf>
    <xf numFmtId="0" fontId="42" fillId="4" borderId="2" xfId="1" applyNumberFormat="1" applyFont="1" applyFill="1" applyBorder="1" applyAlignment="1" applyProtection="1">
      <alignment horizontal="left" vertical="center"/>
      <protection hidden="1"/>
    </xf>
    <xf numFmtId="0" fontId="43" fillId="4" borderId="5" xfId="1" applyNumberFormat="1" applyFont="1" applyFill="1" applyBorder="1" applyAlignment="1" applyProtection="1">
      <alignment horizontal="right" vertical="center"/>
      <protection hidden="1"/>
    </xf>
    <xf numFmtId="176" fontId="18" fillId="3" borderId="7" xfId="1" applyNumberFormat="1" applyFont="1" applyFill="1" applyBorder="1" applyAlignment="1" applyProtection="1">
      <alignment vertical="center" shrinkToFit="1"/>
      <protection locked="0"/>
    </xf>
    <xf numFmtId="0" fontId="50" fillId="4" borderId="5" xfId="1" applyNumberFormat="1" applyFont="1" applyFill="1" applyBorder="1" applyAlignment="1" applyProtection="1">
      <alignment horizontal="left"/>
      <protection hidden="1"/>
    </xf>
    <xf numFmtId="176" fontId="18" fillId="5" borderId="12" xfId="1" applyNumberFormat="1" applyFont="1" applyFill="1" applyBorder="1" applyAlignment="1" applyProtection="1">
      <alignment horizontal="center" vertical="center" shrinkToFit="1"/>
      <protection locked="0"/>
    </xf>
    <xf numFmtId="0" fontId="44" fillId="4" borderId="10" xfId="1" applyNumberFormat="1" applyFont="1" applyFill="1" applyBorder="1" applyAlignment="1" applyProtection="1">
      <alignment horizontal="right" vertical="center"/>
      <protection hidden="1"/>
    </xf>
    <xf numFmtId="0" fontId="44" fillId="4" borderId="2" xfId="1" applyNumberFormat="1" applyFont="1" applyFill="1" applyBorder="1" applyAlignment="1" applyProtection="1">
      <alignment horizontal="right" vertical="center"/>
      <protection hidden="1"/>
    </xf>
    <xf numFmtId="177" fontId="37" fillId="5" borderId="8" xfId="1" applyNumberFormat="1" applyFont="1" applyFill="1" applyBorder="1" applyAlignment="1" applyProtection="1">
      <alignment horizontal="center" shrinkToFit="1"/>
      <protection locked="0"/>
    </xf>
    <xf numFmtId="177" fontId="37" fillId="5" borderId="16" xfId="1" applyNumberFormat="1" applyFont="1" applyFill="1" applyBorder="1" applyAlignment="1" applyProtection="1">
      <alignment horizontal="center" shrinkToFit="1"/>
      <protection locked="0"/>
    </xf>
    <xf numFmtId="177" fontId="37" fillId="5" borderId="9" xfId="1" applyNumberFormat="1" applyFont="1" applyFill="1" applyBorder="1" applyAlignment="1" applyProtection="1">
      <alignment horizontal="center" shrinkToFit="1"/>
      <protection locked="0"/>
    </xf>
    <xf numFmtId="22" fontId="30" fillId="2" borderId="0" xfId="0" applyNumberFormat="1" applyFont="1" applyFill="1" applyBorder="1" applyAlignment="1" applyProtection="1">
      <alignment horizontal="left" shrinkToFit="1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2" fillId="2" borderId="0" xfId="1" applyFont="1" applyFill="1" applyAlignment="1" applyProtection="1">
      <alignment horizontal="center" vertical="center" textRotation="180"/>
      <protection hidden="1"/>
    </xf>
    <xf numFmtId="177" fontId="22" fillId="5" borderId="13" xfId="1" applyNumberFormat="1" applyFont="1" applyFill="1" applyBorder="1" applyAlignment="1" applyProtection="1">
      <alignment horizontal="right" vertical="center" shrinkToFit="1"/>
      <protection hidden="1"/>
    </xf>
    <xf numFmtId="177" fontId="22" fillId="5" borderId="14" xfId="1" applyNumberFormat="1" applyFont="1" applyFill="1" applyBorder="1" applyAlignment="1" applyProtection="1">
      <alignment horizontal="right" vertical="center" shrinkToFit="1"/>
      <protection hidden="1"/>
    </xf>
    <xf numFmtId="177" fontId="22" fillId="5" borderId="15" xfId="1" applyNumberFormat="1" applyFont="1" applyFill="1" applyBorder="1" applyAlignment="1" applyProtection="1">
      <alignment horizontal="right" vertical="center" shrinkToFit="1"/>
      <protection hidden="1"/>
    </xf>
    <xf numFmtId="0" fontId="35" fillId="4" borderId="5" xfId="1" applyNumberFormat="1" applyFont="1" applyFill="1" applyBorder="1" applyAlignment="1" applyProtection="1">
      <alignment horizontal="right" vertical="center" shrinkToFit="1"/>
      <protection hidden="1"/>
    </xf>
    <xf numFmtId="0" fontId="44" fillId="4" borderId="5" xfId="1" applyNumberFormat="1" applyFont="1" applyFill="1" applyBorder="1" applyAlignment="1" applyProtection="1">
      <alignment horizontal="right" vertical="center"/>
      <protection hidden="1"/>
    </xf>
    <xf numFmtId="176" fontId="18" fillId="5" borderId="8" xfId="1" applyNumberFormat="1" applyFont="1" applyFill="1" applyBorder="1" applyAlignment="1" applyProtection="1">
      <alignment horizontal="center" vertical="center" shrinkToFit="1"/>
      <protection locked="0"/>
    </xf>
    <xf numFmtId="176" fontId="18" fillId="5" borderId="9" xfId="1" applyNumberFormat="1" applyFont="1" applyFill="1" applyBorder="1" applyAlignment="1" applyProtection="1">
      <alignment horizontal="center" vertical="center" shrinkToFit="1"/>
      <protection locked="0"/>
    </xf>
    <xf numFmtId="0" fontId="44" fillId="4" borderId="11" xfId="1" applyNumberFormat="1" applyFont="1" applyFill="1" applyBorder="1" applyAlignment="1" applyProtection="1">
      <alignment horizontal="right" vertical="center"/>
      <protection hidden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33131</xdr:colOff>
      <xdr:row>1</xdr:row>
      <xdr:rowOff>8282</xdr:rowOff>
    </xdr:from>
    <xdr:to>
      <xdr:col>8</xdr:col>
      <xdr:colOff>160365</xdr:colOff>
      <xdr:row>4</xdr:row>
      <xdr:rowOff>33067</xdr:rowOff>
    </xdr:to>
    <xdr:grpSp>
      <xdr:nvGrpSpPr>
        <xdr:cNvPr id="40" name="Group 1"/>
        <xdr:cNvGrpSpPr>
          <a:grpSpLocks/>
        </xdr:cNvGrpSpPr>
      </xdr:nvGrpSpPr>
      <xdr:grpSpPr bwMode="auto">
        <a:xfrm>
          <a:off x="198783" y="182217"/>
          <a:ext cx="2123343" cy="546589"/>
          <a:chOff x="19" y="18"/>
          <a:chExt cx="223" cy="57"/>
        </a:xfrm>
      </xdr:grpSpPr>
      <xdr:sp macro="" textlink="">
        <xdr:nvSpPr>
          <xdr:cNvPr id="41" name="Rectangle 2"/>
          <xdr:cNvSpPr>
            <a:spLocks noChangeArrowheads="1"/>
          </xdr:cNvSpPr>
        </xdr:nvSpPr>
        <xdr:spPr bwMode="auto">
          <a:xfrm>
            <a:off x="63" y="31"/>
            <a:ext cx="61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2100" b="0" i="0" u="none" strike="noStrike" baseline="0">
                <a:solidFill>
                  <a:srgbClr val="000000"/>
                </a:solidFill>
                <a:latin typeface="Arial Black"/>
              </a:rPr>
              <a:t>ESE</a:t>
            </a:r>
          </a:p>
        </xdr:txBody>
      </xdr:sp>
      <xdr:sp macro="" textlink="">
        <xdr:nvSpPr>
          <xdr:cNvPr id="42" name="Rectangle 3"/>
          <xdr:cNvSpPr>
            <a:spLocks noChangeArrowheads="1"/>
          </xdr:cNvSpPr>
        </xdr:nvSpPr>
        <xdr:spPr bwMode="auto">
          <a:xfrm>
            <a:off x="140" y="46"/>
            <a:ext cx="97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/>
          <a:lstStyle/>
          <a:p>
            <a:pPr algn="l" rtl="0">
              <a:defRPr sz="1000"/>
            </a:pPr>
            <a:r>
              <a:rPr lang="en-US" altLang="ja-JP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SERVICE</a:t>
            </a:r>
          </a:p>
        </xdr:txBody>
      </xdr:sp>
      <xdr:pic>
        <xdr:nvPicPr>
          <xdr:cNvPr id="43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duotone>
              <a:schemeClr val="accent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" y="29"/>
            <a:ext cx="42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4" name="Text Box 5"/>
          <xdr:cNvSpPr txBox="1">
            <a:spLocks noChangeArrowheads="1"/>
          </xdr:cNvSpPr>
        </xdr:nvSpPr>
        <xdr:spPr bwMode="auto">
          <a:xfrm>
            <a:off x="66" y="18"/>
            <a:ext cx="17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en-US" altLang="ja-JP" sz="1000" b="0" i="1" u="none" strike="noStrike" baseline="0">
                <a:solidFill>
                  <a:srgbClr val="000000"/>
                </a:solidFill>
                <a:latin typeface="Arial Narrow"/>
              </a:rPr>
              <a:t>Electro Systems Engineering</a:t>
            </a: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5" name="Line 6"/>
          <xdr:cNvSpPr>
            <a:spLocks noChangeShapeType="1"/>
          </xdr:cNvSpPr>
        </xdr:nvSpPr>
        <xdr:spPr bwMode="auto">
          <a:xfrm>
            <a:off x="67" y="39"/>
            <a:ext cx="158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4</xdr:row>
      <xdr:rowOff>0</xdr:rowOff>
    </xdr:from>
    <xdr:to>
      <xdr:col>26</xdr:col>
      <xdr:colOff>9525</xdr:colOff>
      <xdr:row>4</xdr:row>
      <xdr:rowOff>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161925" y="523875"/>
          <a:ext cx="7124700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49</xdr:row>
      <xdr:rowOff>0</xdr:rowOff>
    </xdr:from>
    <xdr:to>
      <xdr:col>26</xdr:col>
      <xdr:colOff>9525</xdr:colOff>
      <xdr:row>49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161925" y="11239500"/>
          <a:ext cx="7124700" cy="0"/>
        </a:xfrm>
        <a:prstGeom prst="line">
          <a:avLst/>
        </a:prstGeom>
        <a:noFill/>
        <a:ln w="57150" cmpd="thickThin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156849</xdr:colOff>
      <xdr:row>3</xdr:row>
      <xdr:rowOff>179070</xdr:rowOff>
    </xdr:from>
    <xdr:to>
      <xdr:col>25</xdr:col>
      <xdr:colOff>969</xdr:colOff>
      <xdr:row>3</xdr:row>
      <xdr:rowOff>179070</xdr:rowOff>
    </xdr:to>
    <xdr:sp macro="" textlink="">
      <xdr:nvSpPr>
        <xdr:cNvPr id="25" name="Line 7"/>
        <xdr:cNvSpPr>
          <a:spLocks noChangeShapeType="1"/>
        </xdr:cNvSpPr>
      </xdr:nvSpPr>
      <xdr:spPr bwMode="auto">
        <a:xfrm>
          <a:off x="252099" y="636270"/>
          <a:ext cx="6635445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0</xdr:row>
      <xdr:rowOff>161925</xdr:rowOff>
    </xdr:from>
    <xdr:to>
      <xdr:col>22</xdr:col>
      <xdr:colOff>885825</xdr:colOff>
      <xdr:row>0</xdr:row>
      <xdr:rowOff>161925</xdr:rowOff>
    </xdr:to>
    <xdr:sp macro="" textlink="">
      <xdr:nvSpPr>
        <xdr:cNvPr id="49" name="Line 9"/>
        <xdr:cNvSpPr>
          <a:spLocks noChangeShapeType="1"/>
        </xdr:cNvSpPr>
      </xdr:nvSpPr>
      <xdr:spPr bwMode="auto">
        <a:xfrm>
          <a:off x="6191250" y="161925"/>
          <a:ext cx="514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0</xdr:row>
      <xdr:rowOff>161925</xdr:rowOff>
    </xdr:from>
    <xdr:to>
      <xdr:col>24</xdr:col>
      <xdr:colOff>256760</xdr:colOff>
      <xdr:row>0</xdr:row>
      <xdr:rowOff>161925</xdr:rowOff>
    </xdr:to>
    <xdr:sp macro="" textlink="">
      <xdr:nvSpPr>
        <xdr:cNvPr id="51" name="Line 9"/>
        <xdr:cNvSpPr>
          <a:spLocks noChangeShapeType="1"/>
        </xdr:cNvSpPr>
      </xdr:nvSpPr>
      <xdr:spPr bwMode="auto">
        <a:xfrm>
          <a:off x="5640457" y="161925"/>
          <a:ext cx="14163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tabSelected="1" view="pageBreakPreview" zoomScale="115" zoomScaleSheetLayoutView="115" workbookViewId="0">
      <selection sqref="A1:A50"/>
    </sheetView>
  </sheetViews>
  <sheetFormatPr defaultRowHeight="13.5" x14ac:dyDescent="0.15"/>
  <cols>
    <col min="1" max="1" width="2.42578125" style="1" customWidth="1"/>
    <col min="2" max="2" width="3.85546875" style="1" customWidth="1"/>
    <col min="3" max="26" width="4.28515625" style="1" customWidth="1"/>
    <col min="27" max="27" width="2.85546875" style="1" customWidth="1"/>
    <col min="28" max="28" width="10" style="1" customWidth="1"/>
    <col min="29" max="256" width="9.140625" style="1"/>
    <col min="257" max="257" width="2.42578125" style="1" customWidth="1"/>
    <col min="258" max="258" width="3.85546875" style="1" customWidth="1"/>
    <col min="259" max="282" width="4.28515625" style="1" customWidth="1"/>
    <col min="283" max="512" width="9.140625" style="1"/>
    <col min="513" max="513" width="2.42578125" style="1" customWidth="1"/>
    <col min="514" max="514" width="3.85546875" style="1" customWidth="1"/>
    <col min="515" max="538" width="4.28515625" style="1" customWidth="1"/>
    <col min="539" max="768" width="9.140625" style="1"/>
    <col min="769" max="769" width="2.42578125" style="1" customWidth="1"/>
    <col min="770" max="770" width="3.85546875" style="1" customWidth="1"/>
    <col min="771" max="794" width="4.28515625" style="1" customWidth="1"/>
    <col min="795" max="1024" width="9.140625" style="1"/>
    <col min="1025" max="1025" width="2.42578125" style="1" customWidth="1"/>
    <col min="1026" max="1026" width="3.85546875" style="1" customWidth="1"/>
    <col min="1027" max="1050" width="4.28515625" style="1" customWidth="1"/>
    <col min="1051" max="1280" width="9.140625" style="1"/>
    <col min="1281" max="1281" width="2.42578125" style="1" customWidth="1"/>
    <col min="1282" max="1282" width="3.85546875" style="1" customWidth="1"/>
    <col min="1283" max="1306" width="4.28515625" style="1" customWidth="1"/>
    <col min="1307" max="1536" width="9.140625" style="1"/>
    <col min="1537" max="1537" width="2.42578125" style="1" customWidth="1"/>
    <col min="1538" max="1538" width="3.85546875" style="1" customWidth="1"/>
    <col min="1539" max="1562" width="4.28515625" style="1" customWidth="1"/>
    <col min="1563" max="1792" width="9.140625" style="1"/>
    <col min="1793" max="1793" width="2.42578125" style="1" customWidth="1"/>
    <col min="1794" max="1794" width="3.85546875" style="1" customWidth="1"/>
    <col min="1795" max="1818" width="4.28515625" style="1" customWidth="1"/>
    <col min="1819" max="2048" width="9.140625" style="1"/>
    <col min="2049" max="2049" width="2.42578125" style="1" customWidth="1"/>
    <col min="2050" max="2050" width="3.85546875" style="1" customWidth="1"/>
    <col min="2051" max="2074" width="4.28515625" style="1" customWidth="1"/>
    <col min="2075" max="2304" width="9.140625" style="1"/>
    <col min="2305" max="2305" width="2.42578125" style="1" customWidth="1"/>
    <col min="2306" max="2306" width="3.85546875" style="1" customWidth="1"/>
    <col min="2307" max="2330" width="4.28515625" style="1" customWidth="1"/>
    <col min="2331" max="2560" width="9.140625" style="1"/>
    <col min="2561" max="2561" width="2.42578125" style="1" customWidth="1"/>
    <col min="2562" max="2562" width="3.85546875" style="1" customWidth="1"/>
    <col min="2563" max="2586" width="4.28515625" style="1" customWidth="1"/>
    <col min="2587" max="2816" width="9.140625" style="1"/>
    <col min="2817" max="2817" width="2.42578125" style="1" customWidth="1"/>
    <col min="2818" max="2818" width="3.85546875" style="1" customWidth="1"/>
    <col min="2819" max="2842" width="4.28515625" style="1" customWidth="1"/>
    <col min="2843" max="3072" width="9.140625" style="1"/>
    <col min="3073" max="3073" width="2.42578125" style="1" customWidth="1"/>
    <col min="3074" max="3074" width="3.85546875" style="1" customWidth="1"/>
    <col min="3075" max="3098" width="4.28515625" style="1" customWidth="1"/>
    <col min="3099" max="3328" width="9.140625" style="1"/>
    <col min="3329" max="3329" width="2.42578125" style="1" customWidth="1"/>
    <col min="3330" max="3330" width="3.85546875" style="1" customWidth="1"/>
    <col min="3331" max="3354" width="4.28515625" style="1" customWidth="1"/>
    <col min="3355" max="3584" width="9.140625" style="1"/>
    <col min="3585" max="3585" width="2.42578125" style="1" customWidth="1"/>
    <col min="3586" max="3586" width="3.85546875" style="1" customWidth="1"/>
    <col min="3587" max="3610" width="4.28515625" style="1" customWidth="1"/>
    <col min="3611" max="3840" width="9.140625" style="1"/>
    <col min="3841" max="3841" width="2.42578125" style="1" customWidth="1"/>
    <col min="3842" max="3842" width="3.85546875" style="1" customWidth="1"/>
    <col min="3843" max="3866" width="4.28515625" style="1" customWidth="1"/>
    <col min="3867" max="4096" width="9.140625" style="1"/>
    <col min="4097" max="4097" width="2.42578125" style="1" customWidth="1"/>
    <col min="4098" max="4098" width="3.85546875" style="1" customWidth="1"/>
    <col min="4099" max="4122" width="4.28515625" style="1" customWidth="1"/>
    <col min="4123" max="4352" width="9.140625" style="1"/>
    <col min="4353" max="4353" width="2.42578125" style="1" customWidth="1"/>
    <col min="4354" max="4354" width="3.85546875" style="1" customWidth="1"/>
    <col min="4355" max="4378" width="4.28515625" style="1" customWidth="1"/>
    <col min="4379" max="4608" width="9.140625" style="1"/>
    <col min="4609" max="4609" width="2.42578125" style="1" customWidth="1"/>
    <col min="4610" max="4610" width="3.85546875" style="1" customWidth="1"/>
    <col min="4611" max="4634" width="4.28515625" style="1" customWidth="1"/>
    <col min="4635" max="4864" width="9.140625" style="1"/>
    <col min="4865" max="4865" width="2.42578125" style="1" customWidth="1"/>
    <col min="4866" max="4866" width="3.85546875" style="1" customWidth="1"/>
    <col min="4867" max="4890" width="4.28515625" style="1" customWidth="1"/>
    <col min="4891" max="5120" width="9.140625" style="1"/>
    <col min="5121" max="5121" width="2.42578125" style="1" customWidth="1"/>
    <col min="5122" max="5122" width="3.85546875" style="1" customWidth="1"/>
    <col min="5123" max="5146" width="4.28515625" style="1" customWidth="1"/>
    <col min="5147" max="5376" width="9.140625" style="1"/>
    <col min="5377" max="5377" width="2.42578125" style="1" customWidth="1"/>
    <col min="5378" max="5378" width="3.85546875" style="1" customWidth="1"/>
    <col min="5379" max="5402" width="4.28515625" style="1" customWidth="1"/>
    <col min="5403" max="5632" width="9.140625" style="1"/>
    <col min="5633" max="5633" width="2.42578125" style="1" customWidth="1"/>
    <col min="5634" max="5634" width="3.85546875" style="1" customWidth="1"/>
    <col min="5635" max="5658" width="4.28515625" style="1" customWidth="1"/>
    <col min="5659" max="5888" width="9.140625" style="1"/>
    <col min="5889" max="5889" width="2.42578125" style="1" customWidth="1"/>
    <col min="5890" max="5890" width="3.85546875" style="1" customWidth="1"/>
    <col min="5891" max="5914" width="4.28515625" style="1" customWidth="1"/>
    <col min="5915" max="6144" width="9.140625" style="1"/>
    <col min="6145" max="6145" width="2.42578125" style="1" customWidth="1"/>
    <col min="6146" max="6146" width="3.85546875" style="1" customWidth="1"/>
    <col min="6147" max="6170" width="4.28515625" style="1" customWidth="1"/>
    <col min="6171" max="6400" width="9.140625" style="1"/>
    <col min="6401" max="6401" width="2.42578125" style="1" customWidth="1"/>
    <col min="6402" max="6402" width="3.85546875" style="1" customWidth="1"/>
    <col min="6403" max="6426" width="4.28515625" style="1" customWidth="1"/>
    <col min="6427" max="6656" width="9.140625" style="1"/>
    <col min="6657" max="6657" width="2.42578125" style="1" customWidth="1"/>
    <col min="6658" max="6658" width="3.85546875" style="1" customWidth="1"/>
    <col min="6659" max="6682" width="4.28515625" style="1" customWidth="1"/>
    <col min="6683" max="6912" width="9.140625" style="1"/>
    <col min="6913" max="6913" width="2.42578125" style="1" customWidth="1"/>
    <col min="6914" max="6914" width="3.85546875" style="1" customWidth="1"/>
    <col min="6915" max="6938" width="4.28515625" style="1" customWidth="1"/>
    <col min="6939" max="7168" width="9.140625" style="1"/>
    <col min="7169" max="7169" width="2.42578125" style="1" customWidth="1"/>
    <col min="7170" max="7170" width="3.85546875" style="1" customWidth="1"/>
    <col min="7171" max="7194" width="4.28515625" style="1" customWidth="1"/>
    <col min="7195" max="7424" width="9.140625" style="1"/>
    <col min="7425" max="7425" width="2.42578125" style="1" customWidth="1"/>
    <col min="7426" max="7426" width="3.85546875" style="1" customWidth="1"/>
    <col min="7427" max="7450" width="4.28515625" style="1" customWidth="1"/>
    <col min="7451" max="7680" width="9.140625" style="1"/>
    <col min="7681" max="7681" width="2.42578125" style="1" customWidth="1"/>
    <col min="7682" max="7682" width="3.85546875" style="1" customWidth="1"/>
    <col min="7683" max="7706" width="4.28515625" style="1" customWidth="1"/>
    <col min="7707" max="7936" width="9.140625" style="1"/>
    <col min="7937" max="7937" width="2.42578125" style="1" customWidth="1"/>
    <col min="7938" max="7938" width="3.85546875" style="1" customWidth="1"/>
    <col min="7939" max="7962" width="4.28515625" style="1" customWidth="1"/>
    <col min="7963" max="8192" width="9.140625" style="1"/>
    <col min="8193" max="8193" width="2.42578125" style="1" customWidth="1"/>
    <col min="8194" max="8194" width="3.85546875" style="1" customWidth="1"/>
    <col min="8195" max="8218" width="4.28515625" style="1" customWidth="1"/>
    <col min="8219" max="8448" width="9.140625" style="1"/>
    <col min="8449" max="8449" width="2.42578125" style="1" customWidth="1"/>
    <col min="8450" max="8450" width="3.85546875" style="1" customWidth="1"/>
    <col min="8451" max="8474" width="4.28515625" style="1" customWidth="1"/>
    <col min="8475" max="8704" width="9.140625" style="1"/>
    <col min="8705" max="8705" width="2.42578125" style="1" customWidth="1"/>
    <col min="8706" max="8706" width="3.85546875" style="1" customWidth="1"/>
    <col min="8707" max="8730" width="4.28515625" style="1" customWidth="1"/>
    <col min="8731" max="8960" width="9.140625" style="1"/>
    <col min="8961" max="8961" width="2.42578125" style="1" customWidth="1"/>
    <col min="8962" max="8962" width="3.85546875" style="1" customWidth="1"/>
    <col min="8963" max="8986" width="4.28515625" style="1" customWidth="1"/>
    <col min="8987" max="9216" width="9.140625" style="1"/>
    <col min="9217" max="9217" width="2.42578125" style="1" customWidth="1"/>
    <col min="9218" max="9218" width="3.85546875" style="1" customWidth="1"/>
    <col min="9219" max="9242" width="4.28515625" style="1" customWidth="1"/>
    <col min="9243" max="9472" width="9.140625" style="1"/>
    <col min="9473" max="9473" width="2.42578125" style="1" customWidth="1"/>
    <col min="9474" max="9474" width="3.85546875" style="1" customWidth="1"/>
    <col min="9475" max="9498" width="4.28515625" style="1" customWidth="1"/>
    <col min="9499" max="9728" width="9.140625" style="1"/>
    <col min="9729" max="9729" width="2.42578125" style="1" customWidth="1"/>
    <col min="9730" max="9730" width="3.85546875" style="1" customWidth="1"/>
    <col min="9731" max="9754" width="4.28515625" style="1" customWidth="1"/>
    <col min="9755" max="9984" width="9.140625" style="1"/>
    <col min="9985" max="9985" width="2.42578125" style="1" customWidth="1"/>
    <col min="9986" max="9986" width="3.85546875" style="1" customWidth="1"/>
    <col min="9987" max="10010" width="4.28515625" style="1" customWidth="1"/>
    <col min="10011" max="10240" width="9.140625" style="1"/>
    <col min="10241" max="10241" width="2.42578125" style="1" customWidth="1"/>
    <col min="10242" max="10242" width="3.85546875" style="1" customWidth="1"/>
    <col min="10243" max="10266" width="4.28515625" style="1" customWidth="1"/>
    <col min="10267" max="10496" width="9.140625" style="1"/>
    <col min="10497" max="10497" width="2.42578125" style="1" customWidth="1"/>
    <col min="10498" max="10498" width="3.85546875" style="1" customWidth="1"/>
    <col min="10499" max="10522" width="4.28515625" style="1" customWidth="1"/>
    <col min="10523" max="10752" width="9.140625" style="1"/>
    <col min="10753" max="10753" width="2.42578125" style="1" customWidth="1"/>
    <col min="10754" max="10754" width="3.85546875" style="1" customWidth="1"/>
    <col min="10755" max="10778" width="4.28515625" style="1" customWidth="1"/>
    <col min="10779" max="11008" width="9.140625" style="1"/>
    <col min="11009" max="11009" width="2.42578125" style="1" customWidth="1"/>
    <col min="11010" max="11010" width="3.85546875" style="1" customWidth="1"/>
    <col min="11011" max="11034" width="4.28515625" style="1" customWidth="1"/>
    <col min="11035" max="11264" width="9.140625" style="1"/>
    <col min="11265" max="11265" width="2.42578125" style="1" customWidth="1"/>
    <col min="11266" max="11266" width="3.85546875" style="1" customWidth="1"/>
    <col min="11267" max="11290" width="4.28515625" style="1" customWidth="1"/>
    <col min="11291" max="11520" width="9.140625" style="1"/>
    <col min="11521" max="11521" width="2.42578125" style="1" customWidth="1"/>
    <col min="11522" max="11522" width="3.85546875" style="1" customWidth="1"/>
    <col min="11523" max="11546" width="4.28515625" style="1" customWidth="1"/>
    <col min="11547" max="11776" width="9.140625" style="1"/>
    <col min="11777" max="11777" width="2.42578125" style="1" customWidth="1"/>
    <col min="11778" max="11778" width="3.85546875" style="1" customWidth="1"/>
    <col min="11779" max="11802" width="4.28515625" style="1" customWidth="1"/>
    <col min="11803" max="12032" width="9.140625" style="1"/>
    <col min="12033" max="12033" width="2.42578125" style="1" customWidth="1"/>
    <col min="12034" max="12034" width="3.85546875" style="1" customWidth="1"/>
    <col min="12035" max="12058" width="4.28515625" style="1" customWidth="1"/>
    <col min="12059" max="12288" width="9.140625" style="1"/>
    <col min="12289" max="12289" width="2.42578125" style="1" customWidth="1"/>
    <col min="12290" max="12290" width="3.85546875" style="1" customWidth="1"/>
    <col min="12291" max="12314" width="4.28515625" style="1" customWidth="1"/>
    <col min="12315" max="12544" width="9.140625" style="1"/>
    <col min="12545" max="12545" width="2.42578125" style="1" customWidth="1"/>
    <col min="12546" max="12546" width="3.85546875" style="1" customWidth="1"/>
    <col min="12547" max="12570" width="4.28515625" style="1" customWidth="1"/>
    <col min="12571" max="12800" width="9.140625" style="1"/>
    <col min="12801" max="12801" width="2.42578125" style="1" customWidth="1"/>
    <col min="12802" max="12802" width="3.85546875" style="1" customWidth="1"/>
    <col min="12803" max="12826" width="4.28515625" style="1" customWidth="1"/>
    <col min="12827" max="13056" width="9.140625" style="1"/>
    <col min="13057" max="13057" width="2.42578125" style="1" customWidth="1"/>
    <col min="13058" max="13058" width="3.85546875" style="1" customWidth="1"/>
    <col min="13059" max="13082" width="4.28515625" style="1" customWidth="1"/>
    <col min="13083" max="13312" width="9.140625" style="1"/>
    <col min="13313" max="13313" width="2.42578125" style="1" customWidth="1"/>
    <col min="13314" max="13314" width="3.85546875" style="1" customWidth="1"/>
    <col min="13315" max="13338" width="4.28515625" style="1" customWidth="1"/>
    <col min="13339" max="13568" width="9.140625" style="1"/>
    <col min="13569" max="13569" width="2.42578125" style="1" customWidth="1"/>
    <col min="13570" max="13570" width="3.85546875" style="1" customWidth="1"/>
    <col min="13571" max="13594" width="4.28515625" style="1" customWidth="1"/>
    <col min="13595" max="13824" width="9.140625" style="1"/>
    <col min="13825" max="13825" width="2.42578125" style="1" customWidth="1"/>
    <col min="13826" max="13826" width="3.85546875" style="1" customWidth="1"/>
    <col min="13827" max="13850" width="4.28515625" style="1" customWidth="1"/>
    <col min="13851" max="14080" width="9.140625" style="1"/>
    <col min="14081" max="14081" width="2.42578125" style="1" customWidth="1"/>
    <col min="14082" max="14082" width="3.85546875" style="1" customWidth="1"/>
    <col min="14083" max="14106" width="4.28515625" style="1" customWidth="1"/>
    <col min="14107" max="14336" width="9.140625" style="1"/>
    <col min="14337" max="14337" width="2.42578125" style="1" customWidth="1"/>
    <col min="14338" max="14338" width="3.85546875" style="1" customWidth="1"/>
    <col min="14339" max="14362" width="4.28515625" style="1" customWidth="1"/>
    <col min="14363" max="14592" width="9.140625" style="1"/>
    <col min="14593" max="14593" width="2.42578125" style="1" customWidth="1"/>
    <col min="14594" max="14594" width="3.85546875" style="1" customWidth="1"/>
    <col min="14595" max="14618" width="4.28515625" style="1" customWidth="1"/>
    <col min="14619" max="14848" width="9.140625" style="1"/>
    <col min="14849" max="14849" width="2.42578125" style="1" customWidth="1"/>
    <col min="14850" max="14850" width="3.85546875" style="1" customWidth="1"/>
    <col min="14851" max="14874" width="4.28515625" style="1" customWidth="1"/>
    <col min="14875" max="15104" width="9.140625" style="1"/>
    <col min="15105" max="15105" width="2.42578125" style="1" customWidth="1"/>
    <col min="15106" max="15106" width="3.85546875" style="1" customWidth="1"/>
    <col min="15107" max="15130" width="4.28515625" style="1" customWidth="1"/>
    <col min="15131" max="15360" width="9.140625" style="1"/>
    <col min="15361" max="15361" width="2.42578125" style="1" customWidth="1"/>
    <col min="15362" max="15362" width="3.85546875" style="1" customWidth="1"/>
    <col min="15363" max="15386" width="4.28515625" style="1" customWidth="1"/>
    <col min="15387" max="15616" width="9.140625" style="1"/>
    <col min="15617" max="15617" width="2.42578125" style="1" customWidth="1"/>
    <col min="15618" max="15618" width="3.85546875" style="1" customWidth="1"/>
    <col min="15619" max="15642" width="4.28515625" style="1" customWidth="1"/>
    <col min="15643" max="15872" width="9.140625" style="1"/>
    <col min="15873" max="15873" width="2.42578125" style="1" customWidth="1"/>
    <col min="15874" max="15874" width="3.85546875" style="1" customWidth="1"/>
    <col min="15875" max="15898" width="4.28515625" style="1" customWidth="1"/>
    <col min="15899" max="16128" width="9.140625" style="1"/>
    <col min="16129" max="16129" width="2.42578125" style="1" customWidth="1"/>
    <col min="16130" max="16130" width="3.85546875" style="1" customWidth="1"/>
    <col min="16131" max="16154" width="4.28515625" style="1" customWidth="1"/>
    <col min="16155" max="16384" width="9.140625" style="1"/>
  </cols>
  <sheetData>
    <row r="1" spans="1:28" s="23" customFormat="1" ht="13.5" customHeight="1" x14ac:dyDescent="0.15">
      <c r="A1" s="101" t="s">
        <v>0</v>
      </c>
      <c r="B1" s="21" t="s">
        <v>6</v>
      </c>
      <c r="C1" s="22"/>
      <c r="D1" s="22"/>
      <c r="E1" s="22"/>
      <c r="F1" s="22"/>
      <c r="G1" s="22"/>
      <c r="S1" s="41"/>
      <c r="T1" s="41"/>
      <c r="U1" s="41"/>
      <c r="V1" s="42" t="s">
        <v>11</v>
      </c>
      <c r="W1" s="99">
        <f ca="1">NOW()</f>
        <v>43076.078300231478</v>
      </c>
      <c r="X1" s="99"/>
      <c r="Y1" s="99"/>
      <c r="Z1" s="39"/>
      <c r="AA1" s="39"/>
      <c r="AB1" s="39"/>
    </row>
    <row r="2" spans="1:28" s="23" customFormat="1" ht="13.5" customHeight="1" x14ac:dyDescent="0.25">
      <c r="A2" s="101"/>
      <c r="B2" s="24"/>
      <c r="C2" s="24"/>
      <c r="D2" s="24"/>
      <c r="E2" s="24"/>
      <c r="F2" s="24"/>
      <c r="G2" s="24"/>
      <c r="H2" s="24"/>
      <c r="I2" s="25"/>
      <c r="J2" s="31"/>
      <c r="K2" s="31" t="s">
        <v>15</v>
      </c>
      <c r="L2" s="24"/>
      <c r="M2" s="24"/>
      <c r="N2" s="24"/>
      <c r="O2" s="24"/>
      <c r="P2" s="24"/>
      <c r="S2" s="41"/>
      <c r="T2" s="41"/>
      <c r="U2" s="41"/>
      <c r="V2" s="42" t="s">
        <v>1</v>
      </c>
      <c r="W2" s="100" t="s">
        <v>8</v>
      </c>
      <c r="X2" s="100"/>
      <c r="Y2" s="100"/>
      <c r="Z2" s="40"/>
      <c r="AA2" s="40"/>
      <c r="AB2" s="40"/>
    </row>
    <row r="3" spans="1:28" s="23" customFormat="1" ht="13.5" customHeight="1" x14ac:dyDescent="0.25">
      <c r="A3" s="101"/>
      <c r="B3" s="24"/>
      <c r="C3" s="24"/>
      <c r="D3" s="24"/>
      <c r="E3" s="24"/>
      <c r="F3" s="24"/>
      <c r="G3" s="24"/>
      <c r="H3" s="24"/>
      <c r="I3" s="25"/>
      <c r="J3" s="31"/>
      <c r="K3" s="31" t="s">
        <v>14</v>
      </c>
      <c r="L3" s="24"/>
      <c r="M3" s="24"/>
      <c r="N3" s="24"/>
      <c r="O3" s="24"/>
      <c r="P3" s="24"/>
      <c r="T3" s="26"/>
      <c r="U3" s="27"/>
      <c r="V3" s="43" t="s">
        <v>12</v>
      </c>
      <c r="W3" s="27"/>
      <c r="X3" s="27"/>
      <c r="Y3" s="34" t="s">
        <v>9</v>
      </c>
      <c r="Z3" s="34"/>
      <c r="AA3" s="35"/>
      <c r="AB3" s="36"/>
    </row>
    <row r="4" spans="1:28" s="23" customFormat="1" ht="13.5" customHeight="1" x14ac:dyDescent="0.15">
      <c r="A4" s="101"/>
      <c r="H4" s="24"/>
      <c r="I4" s="29"/>
      <c r="J4" s="32" t="s">
        <v>7</v>
      </c>
      <c r="K4" s="33"/>
      <c r="L4" s="24"/>
      <c r="M4" s="24"/>
      <c r="N4" s="24"/>
      <c r="O4" s="24"/>
      <c r="P4" s="30"/>
      <c r="Q4" s="24"/>
      <c r="R4" s="24"/>
      <c r="S4" s="24"/>
      <c r="T4" s="2"/>
      <c r="U4" s="2"/>
      <c r="V4" s="44" t="s">
        <v>13</v>
      </c>
      <c r="W4" s="2"/>
      <c r="X4" s="2"/>
      <c r="Y4" s="38" t="s">
        <v>10</v>
      </c>
      <c r="Z4" s="38"/>
      <c r="AA4" s="37"/>
      <c r="AB4" s="36"/>
    </row>
    <row r="5" spans="1:28" s="23" customFormat="1" ht="12.75" customHeight="1" x14ac:dyDescent="0.15">
      <c r="A5" s="101"/>
      <c r="B5" s="3">
        <v>1</v>
      </c>
      <c r="I5" s="24"/>
      <c r="J5" s="29"/>
      <c r="K5" s="29"/>
      <c r="L5" s="24"/>
      <c r="M5" s="24"/>
      <c r="N5" s="24"/>
      <c r="O5" s="24"/>
      <c r="P5" s="24"/>
      <c r="Q5" s="30"/>
      <c r="R5" s="24"/>
      <c r="S5" s="24"/>
      <c r="T5" s="24"/>
      <c r="U5" s="2"/>
      <c r="V5" s="2"/>
      <c r="W5" s="24"/>
      <c r="X5" s="24"/>
      <c r="Y5" s="2"/>
      <c r="Z5" s="28"/>
    </row>
    <row r="6" spans="1:28" ht="18.75" customHeight="1" x14ac:dyDescent="0.2">
      <c r="A6" s="101"/>
      <c r="B6" s="5">
        <v>2</v>
      </c>
      <c r="C6" s="14" t="s">
        <v>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87" t="s">
        <v>39</v>
      </c>
      <c r="W6" s="6"/>
      <c r="X6" s="6"/>
      <c r="Y6" s="6"/>
      <c r="Z6" s="7"/>
      <c r="AB6" s="84">
        <v>0.9</v>
      </c>
    </row>
    <row r="7" spans="1:28" ht="18.75" customHeight="1" x14ac:dyDescent="0.15">
      <c r="A7" s="101"/>
      <c r="B7" s="5">
        <v>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  <c r="AB7" s="84">
        <v>1.25</v>
      </c>
    </row>
    <row r="8" spans="1:28" ht="18.75" customHeight="1" x14ac:dyDescent="0.15">
      <c r="A8" s="101"/>
      <c r="B8" s="5">
        <v>4</v>
      </c>
      <c r="C8" s="11"/>
      <c r="D8" s="11"/>
      <c r="E8" s="45" t="s">
        <v>3</v>
      </c>
      <c r="F8" s="15" t="s">
        <v>37</v>
      </c>
      <c r="G8" s="11"/>
      <c r="H8" s="11"/>
      <c r="I8" s="11"/>
      <c r="J8" s="11"/>
      <c r="K8" s="11"/>
      <c r="L8" s="11"/>
      <c r="M8" s="11"/>
      <c r="N8" s="11"/>
      <c r="O8" s="45"/>
      <c r="P8" s="46"/>
      <c r="Q8" s="11"/>
      <c r="R8" s="11"/>
      <c r="S8" s="11"/>
      <c r="T8" s="11"/>
      <c r="U8" s="11"/>
      <c r="V8" s="11"/>
      <c r="W8" s="11"/>
      <c r="X8" s="11"/>
      <c r="Y8" s="11"/>
      <c r="Z8" s="12"/>
      <c r="AB8" s="84">
        <v>2</v>
      </c>
    </row>
    <row r="9" spans="1:28" ht="18.75" customHeight="1" x14ac:dyDescent="0.45">
      <c r="A9" s="101"/>
      <c r="B9" s="5">
        <v>5</v>
      </c>
      <c r="C9" s="6"/>
      <c r="D9" s="6"/>
      <c r="E9" s="52" t="s">
        <v>16</v>
      </c>
      <c r="F9" s="53"/>
      <c r="G9" s="53"/>
      <c r="H9" s="54"/>
      <c r="I9" s="53"/>
      <c r="J9" s="9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  <c r="AB9" s="84">
        <v>3.5</v>
      </c>
    </row>
    <row r="10" spans="1:28" ht="18.75" customHeight="1" x14ac:dyDescent="0.45">
      <c r="A10" s="101"/>
      <c r="B10" s="5">
        <v>6</v>
      </c>
      <c r="C10" s="6"/>
      <c r="D10" s="6"/>
      <c r="E10" s="55" t="s">
        <v>18</v>
      </c>
      <c r="F10" s="56"/>
      <c r="G10" s="56"/>
      <c r="H10" s="57"/>
      <c r="I10" s="58"/>
      <c r="J10" s="13"/>
      <c r="K10" s="8"/>
      <c r="L10" s="8"/>
      <c r="M10" s="8"/>
      <c r="N10" s="8"/>
      <c r="O10" s="8"/>
      <c r="P10" s="8"/>
      <c r="Q10" s="8"/>
      <c r="R10" s="8"/>
      <c r="S10" s="6"/>
      <c r="T10" s="6"/>
      <c r="U10" s="6"/>
      <c r="V10" s="6"/>
      <c r="W10" s="6"/>
      <c r="X10" s="6"/>
      <c r="Y10" s="6"/>
      <c r="Z10" s="7"/>
      <c r="AB10" s="84">
        <v>5.5</v>
      </c>
    </row>
    <row r="11" spans="1:28" ht="18.75" customHeight="1" x14ac:dyDescent="0.45">
      <c r="A11" s="101"/>
      <c r="B11" s="5">
        <v>7</v>
      </c>
      <c r="C11" s="6"/>
      <c r="D11" s="6"/>
      <c r="E11" s="55" t="s">
        <v>19</v>
      </c>
      <c r="F11" s="59"/>
      <c r="G11" s="53"/>
      <c r="H11" s="57"/>
      <c r="I11" s="58"/>
      <c r="J11" s="9"/>
      <c r="K11" s="9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7"/>
      <c r="AB11" s="84">
        <v>8</v>
      </c>
    </row>
    <row r="12" spans="1:28" ht="18.75" customHeight="1" x14ac:dyDescent="0.45">
      <c r="A12" s="101"/>
      <c r="B12" s="5">
        <v>8</v>
      </c>
      <c r="C12" s="6"/>
      <c r="D12" s="6"/>
      <c r="E12" s="52" t="s">
        <v>24</v>
      </c>
      <c r="F12" s="59"/>
      <c r="G12" s="59"/>
      <c r="H12" s="57"/>
      <c r="I12" s="5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4"/>
      <c r="X12" s="4"/>
      <c r="Y12" s="6"/>
      <c r="Z12" s="7"/>
      <c r="AB12" s="84">
        <v>14</v>
      </c>
    </row>
    <row r="13" spans="1:28" ht="18.75" customHeight="1" x14ac:dyDescent="0.45">
      <c r="A13" s="101"/>
      <c r="B13" s="5">
        <v>9</v>
      </c>
      <c r="C13" s="6"/>
      <c r="D13" s="6"/>
      <c r="E13" s="52" t="s">
        <v>25</v>
      </c>
      <c r="F13" s="53"/>
      <c r="G13" s="53"/>
      <c r="H13" s="57"/>
      <c r="I13" s="58"/>
      <c r="J13" s="9"/>
      <c r="K13" s="6"/>
      <c r="L13" s="6"/>
      <c r="M13" s="19"/>
      <c r="N13" s="19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7"/>
      <c r="AB13" s="84">
        <v>22</v>
      </c>
    </row>
    <row r="14" spans="1:28" ht="18.75" customHeight="1" x14ac:dyDescent="0.4">
      <c r="A14" s="101"/>
      <c r="B14" s="5">
        <v>10</v>
      </c>
      <c r="C14" s="6"/>
      <c r="D14" s="6"/>
      <c r="E14" s="59"/>
      <c r="F14" s="60" t="s">
        <v>35</v>
      </c>
      <c r="G14" s="59"/>
      <c r="H14" s="57"/>
      <c r="I14" s="58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7"/>
      <c r="AB14" s="84">
        <v>38</v>
      </c>
    </row>
    <row r="15" spans="1:28" ht="18.75" customHeight="1" x14ac:dyDescent="0.4">
      <c r="A15" s="101"/>
      <c r="B15" s="5">
        <v>11</v>
      </c>
      <c r="C15" s="6"/>
      <c r="D15" s="6"/>
      <c r="E15" s="59"/>
      <c r="F15" s="60" t="s">
        <v>36</v>
      </c>
      <c r="G15" s="61"/>
      <c r="H15" s="62"/>
      <c r="I15" s="63"/>
      <c r="J15" s="10"/>
      <c r="K15" s="10"/>
      <c r="L15" s="10"/>
      <c r="M15" s="10"/>
      <c r="N15" s="10"/>
      <c r="O15" s="10"/>
      <c r="P15" s="10"/>
      <c r="Q15" s="6"/>
      <c r="R15" s="6"/>
      <c r="S15" s="6"/>
      <c r="T15" s="6"/>
      <c r="U15" s="6"/>
      <c r="V15" s="6"/>
      <c r="W15" s="6"/>
      <c r="X15" s="6"/>
      <c r="Y15" s="6"/>
      <c r="Z15" s="7"/>
      <c r="AB15" s="84">
        <v>60</v>
      </c>
    </row>
    <row r="16" spans="1:28" ht="18.75" customHeight="1" x14ac:dyDescent="0.15">
      <c r="A16" s="101"/>
      <c r="B16" s="5">
        <v>12</v>
      </c>
      <c r="C16" s="6"/>
      <c r="D16" s="6"/>
      <c r="E16" s="6"/>
      <c r="F16" s="6"/>
      <c r="G16" s="10"/>
      <c r="H16" s="47"/>
      <c r="I16" s="48"/>
      <c r="J16" s="10"/>
      <c r="K16" s="10"/>
      <c r="L16" s="10"/>
      <c r="M16" s="10"/>
      <c r="N16" s="10"/>
      <c r="O16" s="10"/>
      <c r="P16" s="10"/>
      <c r="Q16" s="6"/>
      <c r="R16" s="6"/>
      <c r="S16" s="6"/>
      <c r="T16" s="6"/>
      <c r="U16" s="6"/>
      <c r="V16" s="6"/>
      <c r="W16" s="6"/>
      <c r="X16" s="6"/>
      <c r="Y16" s="6"/>
      <c r="Z16" s="7"/>
      <c r="AB16" s="84">
        <v>100</v>
      </c>
    </row>
    <row r="17" spans="1:28" ht="18.75" customHeight="1" x14ac:dyDescent="0.4">
      <c r="A17" s="101"/>
      <c r="B17" s="5">
        <v>13</v>
      </c>
      <c r="C17" s="6"/>
      <c r="D17" s="6"/>
      <c r="E17" s="59"/>
      <c r="F17" s="64" t="s">
        <v>22</v>
      </c>
      <c r="G17" s="66" t="s">
        <v>17</v>
      </c>
      <c r="H17" s="47"/>
      <c r="I17" s="48"/>
      <c r="J17" s="10"/>
      <c r="K17" s="10"/>
      <c r="L17" s="10"/>
      <c r="M17" s="10"/>
      <c r="N17" s="10"/>
      <c r="O17" s="10"/>
      <c r="P17" s="10"/>
      <c r="Q17" s="6"/>
      <c r="R17" s="6"/>
      <c r="S17" s="6"/>
      <c r="T17" s="6"/>
      <c r="U17" s="6"/>
      <c r="V17" s="6"/>
      <c r="W17" s="6"/>
      <c r="X17" s="6"/>
      <c r="Y17" s="6"/>
      <c r="Z17" s="7"/>
      <c r="AB17" s="84">
        <v>150</v>
      </c>
    </row>
    <row r="18" spans="1:28" ht="18.75" customHeight="1" x14ac:dyDescent="0.4">
      <c r="A18" s="101"/>
      <c r="B18" s="5">
        <v>14</v>
      </c>
      <c r="C18" s="6"/>
      <c r="D18" s="6"/>
      <c r="E18" s="59"/>
      <c r="F18" s="65" t="s">
        <v>21</v>
      </c>
      <c r="G18" s="58" t="s">
        <v>4</v>
      </c>
      <c r="H18" s="47"/>
      <c r="I18" s="48"/>
      <c r="J18" s="10"/>
      <c r="K18" s="10"/>
      <c r="L18" s="10"/>
      <c r="M18" s="10"/>
      <c r="N18" s="10"/>
      <c r="O18" s="10"/>
      <c r="P18" s="10"/>
      <c r="Q18" s="6"/>
      <c r="R18" s="6"/>
      <c r="S18" s="6"/>
      <c r="T18" s="6"/>
      <c r="U18" s="6"/>
      <c r="V18" s="6"/>
      <c r="W18" s="6"/>
      <c r="X18" s="6"/>
      <c r="Y18" s="6"/>
      <c r="Z18" s="7"/>
      <c r="AB18" s="84">
        <v>200</v>
      </c>
    </row>
    <row r="19" spans="1:28" ht="18.75" customHeight="1" x14ac:dyDescent="0.4">
      <c r="A19" s="101"/>
      <c r="B19" s="5">
        <v>15</v>
      </c>
      <c r="C19" s="6"/>
      <c r="D19" s="6"/>
      <c r="E19" s="59"/>
      <c r="F19" s="65" t="s">
        <v>20</v>
      </c>
      <c r="G19" s="58" t="s">
        <v>32</v>
      </c>
      <c r="H19" s="47"/>
      <c r="I19" s="48"/>
      <c r="J19" s="10"/>
      <c r="K19" s="10"/>
      <c r="L19" s="10"/>
      <c r="M19" s="10"/>
      <c r="N19" s="10"/>
      <c r="O19" s="10"/>
      <c r="P19" s="10"/>
      <c r="Q19" s="6"/>
      <c r="R19" s="6"/>
      <c r="S19" s="6"/>
      <c r="T19" s="6"/>
      <c r="U19" s="6"/>
      <c r="V19" s="6"/>
      <c r="W19" s="6"/>
      <c r="X19" s="6"/>
      <c r="Y19" s="6"/>
      <c r="Z19" s="7"/>
      <c r="AB19" s="84">
        <v>250</v>
      </c>
    </row>
    <row r="20" spans="1:28" ht="18.75" customHeight="1" x14ac:dyDescent="0.4">
      <c r="A20" s="101"/>
      <c r="B20" s="5">
        <v>16</v>
      </c>
      <c r="C20" s="6"/>
      <c r="D20" s="6"/>
      <c r="E20" s="59"/>
      <c r="F20" s="65" t="s">
        <v>23</v>
      </c>
      <c r="G20" s="58" t="s">
        <v>5</v>
      </c>
      <c r="H20" s="47"/>
      <c r="I20" s="48"/>
      <c r="J20" s="10"/>
      <c r="K20" s="10"/>
      <c r="L20" s="10"/>
      <c r="M20" s="10"/>
      <c r="N20" s="10"/>
      <c r="O20" s="10"/>
      <c r="P20" s="10"/>
      <c r="Q20" s="6"/>
      <c r="R20" s="6"/>
      <c r="S20" s="6"/>
      <c r="T20" s="6"/>
      <c r="U20" s="6"/>
      <c r="V20" s="6"/>
      <c r="W20" s="6"/>
      <c r="X20" s="6"/>
      <c r="Y20" s="6"/>
      <c r="Z20" s="7"/>
      <c r="AB20" s="84">
        <v>325</v>
      </c>
    </row>
    <row r="21" spans="1:28" ht="18.75" customHeight="1" x14ac:dyDescent="0.15">
      <c r="A21" s="101"/>
      <c r="B21" s="5">
        <v>17</v>
      </c>
      <c r="C21" s="10"/>
      <c r="D21" s="10"/>
      <c r="E21" s="16"/>
      <c r="F21" s="16"/>
      <c r="G21" s="16"/>
      <c r="H21" s="16"/>
      <c r="I21" s="16"/>
      <c r="J21" s="16"/>
      <c r="K21" s="17"/>
      <c r="L21" s="17"/>
      <c r="M21" s="17"/>
      <c r="N21" s="17"/>
      <c r="O21" s="17"/>
      <c r="P21" s="17"/>
      <c r="Q21" s="17"/>
      <c r="R21" s="17"/>
      <c r="S21" s="10"/>
      <c r="T21" s="10"/>
      <c r="U21" s="10"/>
      <c r="V21" s="10"/>
      <c r="W21" s="10"/>
      <c r="X21" s="6"/>
      <c r="Y21" s="6"/>
      <c r="Z21" s="7"/>
      <c r="AB21" s="84">
        <v>400</v>
      </c>
    </row>
    <row r="22" spans="1:28" ht="18.75" customHeight="1" x14ac:dyDescent="0.15">
      <c r="A22" s="101"/>
      <c r="B22" s="5">
        <v>18</v>
      </c>
      <c r="C22" s="49"/>
      <c r="D22" s="50"/>
      <c r="E22" s="50"/>
      <c r="F22" s="50"/>
      <c r="G22" s="51"/>
      <c r="H22" s="51"/>
      <c r="I22" s="51"/>
      <c r="J22" s="50"/>
      <c r="K22" s="50"/>
      <c r="L22" s="50"/>
      <c r="M22" s="50"/>
      <c r="N22" s="51"/>
      <c r="O22" s="51"/>
      <c r="P22" s="51"/>
      <c r="Q22" s="50"/>
      <c r="R22" s="50"/>
      <c r="S22" s="50"/>
      <c r="T22" s="50"/>
      <c r="U22" s="91"/>
      <c r="V22" s="91"/>
      <c r="W22" s="91"/>
      <c r="X22" s="20"/>
      <c r="Y22" s="6"/>
      <c r="Z22" s="7"/>
      <c r="AB22" s="84">
        <v>500</v>
      </c>
    </row>
    <row r="23" spans="1:28" ht="18.75" customHeight="1" thickBot="1" x14ac:dyDescent="0.45">
      <c r="A23" s="101"/>
      <c r="B23" s="5">
        <v>19</v>
      </c>
      <c r="C23" s="68"/>
      <c r="D23" s="89" t="s">
        <v>40</v>
      </c>
      <c r="E23" s="68"/>
      <c r="F23" s="68"/>
      <c r="G23" s="68"/>
      <c r="H23" s="88"/>
      <c r="I23" s="68"/>
      <c r="J23" s="68"/>
      <c r="K23" s="68"/>
      <c r="L23" s="68"/>
      <c r="M23" s="68"/>
      <c r="N23" s="68"/>
      <c r="O23" s="68"/>
      <c r="P23" s="69"/>
      <c r="Q23" s="69"/>
      <c r="R23" s="69"/>
      <c r="S23" s="68"/>
      <c r="T23" s="90" t="s">
        <v>46</v>
      </c>
      <c r="U23" s="96" t="s">
        <v>47</v>
      </c>
      <c r="V23" s="97"/>
      <c r="W23" s="98"/>
      <c r="X23" s="92">
        <f>IF(U23="DC-2W",35.6,17.8)</f>
        <v>35.6</v>
      </c>
      <c r="Y23" s="68"/>
      <c r="Z23" s="70"/>
      <c r="AB23" s="85"/>
    </row>
    <row r="24" spans="1:28" ht="18.75" customHeight="1" thickBot="1" x14ac:dyDescent="0.2">
      <c r="A24" s="101"/>
      <c r="B24" s="5">
        <v>20</v>
      </c>
      <c r="C24" s="68"/>
      <c r="D24" s="106" t="s">
        <v>41</v>
      </c>
      <c r="E24" s="106"/>
      <c r="F24" s="106"/>
      <c r="G24" s="106"/>
      <c r="H24" s="106"/>
      <c r="I24" s="106"/>
      <c r="J24" s="93"/>
      <c r="K24" s="93"/>
      <c r="L24" s="93"/>
      <c r="M24" s="71"/>
      <c r="N24" s="71"/>
      <c r="O24" s="90" t="s">
        <v>38</v>
      </c>
      <c r="P24" s="102">
        <f>IF(J24="",X23,X23*(1+0.00393*(J24-20)))</f>
        <v>35.6</v>
      </c>
      <c r="Q24" s="103"/>
      <c r="R24" s="104"/>
      <c r="S24" s="86" t="str">
        <f>IF(J24=""," at 20 [℃]"," at "&amp;J24&amp;" [℃]")</f>
        <v xml:space="preserve"> at 20 [℃]</v>
      </c>
      <c r="T24" s="73"/>
      <c r="U24" s="79"/>
      <c r="V24" s="79"/>
      <c r="W24" s="79"/>
      <c r="X24" s="68"/>
      <c r="Y24" s="68"/>
      <c r="Z24" s="70"/>
      <c r="AB24" s="85"/>
    </row>
    <row r="25" spans="1:28" ht="18.75" customHeight="1" x14ac:dyDescent="0.15">
      <c r="A25" s="101"/>
      <c r="B25" s="5">
        <v>21</v>
      </c>
      <c r="C25" s="68"/>
      <c r="D25" s="68"/>
      <c r="E25" s="68"/>
      <c r="F25" s="68"/>
      <c r="G25" s="74"/>
      <c r="H25" s="74"/>
      <c r="I25" s="74"/>
      <c r="J25" s="75"/>
      <c r="K25" s="71"/>
      <c r="L25" s="71"/>
      <c r="M25" s="71"/>
      <c r="N25" s="76"/>
      <c r="O25" s="76"/>
      <c r="P25" s="77"/>
      <c r="Q25" s="78"/>
      <c r="R25" s="78"/>
      <c r="S25" s="72"/>
      <c r="T25" s="68"/>
      <c r="U25" s="69"/>
      <c r="V25" s="69"/>
      <c r="W25" s="69"/>
      <c r="X25" s="68"/>
      <c r="Y25" s="68"/>
      <c r="Z25" s="70"/>
    </row>
    <row r="26" spans="1:28" ht="18.75" customHeight="1" x14ac:dyDescent="0.15">
      <c r="A26" s="101"/>
      <c r="B26" s="5">
        <v>22</v>
      </c>
      <c r="C26" s="79"/>
      <c r="D26" s="95" t="s">
        <v>42</v>
      </c>
      <c r="E26" s="95"/>
      <c r="F26" s="95"/>
      <c r="G26" s="93"/>
      <c r="H26" s="93"/>
      <c r="I26" s="93"/>
      <c r="J26" s="94" t="s">
        <v>44</v>
      </c>
      <c r="K26" s="95"/>
      <c r="L26" s="95"/>
      <c r="M26" s="109"/>
      <c r="N26" s="93"/>
      <c r="O26" s="93"/>
      <c r="P26" s="93"/>
      <c r="Q26" s="94" t="s">
        <v>45</v>
      </c>
      <c r="R26" s="95"/>
      <c r="S26" s="95"/>
      <c r="T26" s="95"/>
      <c r="U26" s="93"/>
      <c r="V26" s="93"/>
      <c r="W26" s="93"/>
      <c r="X26" s="68"/>
      <c r="Y26" s="68"/>
      <c r="Z26" s="70"/>
      <c r="AB26" s="18"/>
    </row>
    <row r="27" spans="1:28" ht="18.75" customHeight="1" thickBot="1" x14ac:dyDescent="0.2">
      <c r="A27" s="101"/>
      <c r="B27" s="5">
        <v>23</v>
      </c>
      <c r="C27" s="68"/>
      <c r="D27" s="69"/>
      <c r="E27" s="69"/>
      <c r="F27" s="69"/>
      <c r="G27" s="80"/>
      <c r="H27" s="80"/>
      <c r="I27" s="80"/>
      <c r="J27" s="80"/>
      <c r="K27" s="79"/>
      <c r="L27" s="79"/>
      <c r="M27" s="79"/>
      <c r="N27" s="79"/>
      <c r="O27" s="79"/>
      <c r="P27" s="80"/>
      <c r="Q27" s="69"/>
      <c r="R27" s="69"/>
      <c r="S27" s="68"/>
      <c r="T27" s="68"/>
      <c r="U27" s="68"/>
      <c r="V27" s="68"/>
      <c r="W27" s="68"/>
      <c r="X27" s="79"/>
      <c r="Y27" s="68"/>
      <c r="Z27" s="70"/>
      <c r="AB27" s="18"/>
    </row>
    <row r="28" spans="1:28" ht="18.75" customHeight="1" thickBot="1" x14ac:dyDescent="0.2">
      <c r="A28" s="101"/>
      <c r="B28" s="5">
        <v>24</v>
      </c>
      <c r="C28" s="68"/>
      <c r="D28" s="106" t="s">
        <v>43</v>
      </c>
      <c r="E28" s="106"/>
      <c r="F28" s="106"/>
      <c r="G28" s="106"/>
      <c r="H28" s="107"/>
      <c r="I28" s="108"/>
      <c r="J28" s="68"/>
      <c r="K28" s="81"/>
      <c r="L28" s="105" t="str">
        <f>IF(P28="","","電圧降下＝")</f>
        <v/>
      </c>
      <c r="M28" s="105"/>
      <c r="N28" s="105"/>
      <c r="O28" s="105"/>
      <c r="P28" s="102" t="str">
        <f>IF(P24="","",IF(OR(G26="",N26="",U26="",H28=""),"",P24*G26*U26/1000/(N26*H28)))</f>
        <v/>
      </c>
      <c r="Q28" s="103"/>
      <c r="R28" s="104"/>
      <c r="S28" s="82" t="str">
        <f>IF(P28="",""," [Ｖ] ("&amp;INT(P28*100000/H28)/1000&amp;"％ )")</f>
        <v/>
      </c>
      <c r="T28" s="73"/>
      <c r="U28" s="68"/>
      <c r="V28" s="68"/>
      <c r="W28" s="68"/>
      <c r="X28" s="68"/>
      <c r="Y28" s="68"/>
      <c r="Z28" s="70"/>
      <c r="AB28" s="18"/>
    </row>
    <row r="29" spans="1:28" ht="18.75" customHeight="1" thickBot="1" x14ac:dyDescent="0.2">
      <c r="A29" s="101"/>
      <c r="B29" s="5">
        <v>25</v>
      </c>
      <c r="C29" s="68"/>
      <c r="D29" s="79"/>
      <c r="E29" s="79"/>
      <c r="F29" s="79"/>
      <c r="G29" s="83"/>
      <c r="H29" s="83"/>
      <c r="I29" s="83"/>
      <c r="J29" s="83"/>
      <c r="K29" s="105" t="str">
        <f>IF(P28="","","負荷側端子電圧＝")</f>
        <v/>
      </c>
      <c r="L29" s="105"/>
      <c r="M29" s="105"/>
      <c r="N29" s="105"/>
      <c r="O29" s="105"/>
      <c r="P29" s="102" t="str">
        <f>IF(P28="","",H28-P24*G26*U26/1000/(N26*H28))</f>
        <v/>
      </c>
      <c r="Q29" s="103"/>
      <c r="R29" s="104"/>
      <c r="S29" s="82" t="str">
        <f>IF(P29="",""," [Ｖ] (電源電圧の "&amp;INT(P29*10000/H28)/100&amp;"％)")</f>
        <v/>
      </c>
      <c r="T29" s="68"/>
      <c r="U29" s="68"/>
      <c r="V29" s="68"/>
      <c r="W29" s="68"/>
      <c r="X29" s="68"/>
      <c r="Y29" s="68"/>
      <c r="Z29" s="70"/>
    </row>
    <row r="30" spans="1:28" ht="18.75" customHeight="1" x14ac:dyDescent="0.15">
      <c r="A30" s="101"/>
      <c r="B30" s="5">
        <v>26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4"/>
      <c r="Q30" s="4"/>
      <c r="R30" s="4"/>
      <c r="S30" s="6"/>
      <c r="T30" s="6"/>
      <c r="U30" s="6"/>
      <c r="V30" s="6"/>
      <c r="W30" s="6"/>
      <c r="X30" s="6"/>
      <c r="Y30" s="6"/>
      <c r="Z30" s="7"/>
    </row>
    <row r="31" spans="1:28" ht="18.75" customHeight="1" x14ac:dyDescent="0.4">
      <c r="A31" s="101"/>
      <c r="B31" s="5">
        <v>27</v>
      </c>
      <c r="C31" s="6"/>
      <c r="D31" s="59"/>
      <c r="E31" s="67" t="s">
        <v>26</v>
      </c>
      <c r="F31" s="59" t="s">
        <v>27</v>
      </c>
      <c r="G31" s="56"/>
      <c r="H31" s="56"/>
      <c r="I31" s="13"/>
      <c r="J31" s="13"/>
      <c r="K31" s="8"/>
      <c r="L31" s="8"/>
      <c r="M31" s="8"/>
      <c r="N31" s="8"/>
      <c r="O31" s="8"/>
      <c r="P31" s="8"/>
      <c r="Q31" s="8"/>
      <c r="R31" s="8"/>
      <c r="S31" s="6"/>
      <c r="T31" s="6"/>
      <c r="U31" s="6"/>
      <c r="V31" s="6"/>
      <c r="W31" s="6"/>
      <c r="X31" s="6"/>
      <c r="Y31" s="6"/>
      <c r="Z31" s="7"/>
    </row>
    <row r="32" spans="1:28" ht="18.75" customHeight="1" x14ac:dyDescent="0.4">
      <c r="A32" s="101"/>
      <c r="B32" s="5">
        <v>28</v>
      </c>
      <c r="C32" s="6"/>
      <c r="D32" s="59"/>
      <c r="E32" s="59"/>
      <c r="F32" s="59" t="s">
        <v>28</v>
      </c>
      <c r="G32" s="53"/>
      <c r="H32" s="59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7"/>
    </row>
    <row r="33" spans="1:26" ht="18.75" customHeight="1" x14ac:dyDescent="0.4">
      <c r="A33" s="101"/>
      <c r="B33" s="5">
        <v>29</v>
      </c>
      <c r="C33" s="6"/>
      <c r="D33" s="59"/>
      <c r="E33" s="59"/>
      <c r="F33" s="59"/>
      <c r="G33" s="53"/>
      <c r="H33" s="53"/>
      <c r="I33" s="9"/>
      <c r="J33" s="9"/>
      <c r="K33" s="9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7"/>
    </row>
    <row r="34" spans="1:26" ht="18.75" customHeight="1" x14ac:dyDescent="0.4">
      <c r="A34" s="101"/>
      <c r="B34" s="5">
        <v>30</v>
      </c>
      <c r="C34" s="6"/>
      <c r="D34" s="59"/>
      <c r="E34" s="59"/>
      <c r="F34" s="59" t="s">
        <v>29</v>
      </c>
      <c r="G34" s="53"/>
      <c r="H34" s="53"/>
      <c r="I34" s="9"/>
      <c r="J34" s="9"/>
      <c r="K34" s="9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6" ht="18.75" customHeight="1" x14ac:dyDescent="0.4">
      <c r="A35" s="101"/>
      <c r="B35" s="5">
        <v>31</v>
      </c>
      <c r="C35" s="6"/>
      <c r="D35" s="59"/>
      <c r="E35" s="59"/>
      <c r="F35" s="59" t="s">
        <v>30</v>
      </c>
      <c r="G35" s="53"/>
      <c r="H35" s="53"/>
      <c r="I35" s="9"/>
      <c r="J35" s="9"/>
      <c r="K35" s="9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7"/>
    </row>
    <row r="36" spans="1:26" ht="18.75" customHeight="1" x14ac:dyDescent="0.4">
      <c r="A36" s="101"/>
      <c r="B36" s="5">
        <v>32</v>
      </c>
      <c r="C36" s="6"/>
      <c r="D36" s="59"/>
      <c r="E36" s="56"/>
      <c r="F36" s="56"/>
      <c r="G36" s="56"/>
      <c r="H36" s="56"/>
      <c r="I36" s="13"/>
      <c r="J36" s="13"/>
      <c r="K36" s="8"/>
      <c r="L36" s="8"/>
      <c r="M36" s="8"/>
      <c r="N36" s="8"/>
      <c r="O36" s="8"/>
      <c r="P36" s="8"/>
      <c r="Q36" s="8"/>
      <c r="R36" s="8"/>
      <c r="S36" s="8"/>
      <c r="T36" s="6"/>
      <c r="U36" s="6"/>
      <c r="V36" s="6"/>
      <c r="W36" s="6"/>
      <c r="X36" s="6"/>
      <c r="Y36" s="6"/>
      <c r="Z36" s="7"/>
    </row>
    <row r="37" spans="1:26" ht="18.75" customHeight="1" x14ac:dyDescent="0.4">
      <c r="A37" s="101"/>
      <c r="B37" s="5">
        <v>33</v>
      </c>
      <c r="C37" s="6"/>
      <c r="D37" s="59" t="s">
        <v>31</v>
      </c>
      <c r="E37" s="59"/>
      <c r="F37" s="59"/>
      <c r="G37" s="53"/>
      <c r="H37" s="53"/>
      <c r="I37" s="9"/>
      <c r="J37" s="9"/>
      <c r="K37" s="9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7"/>
    </row>
    <row r="38" spans="1:26" ht="18.75" customHeight="1" x14ac:dyDescent="0.4">
      <c r="A38" s="101"/>
      <c r="B38" s="5">
        <v>34</v>
      </c>
      <c r="C38" s="6"/>
      <c r="D38" s="59" t="s">
        <v>34</v>
      </c>
      <c r="E38" s="59"/>
      <c r="F38" s="59"/>
      <c r="G38" s="53"/>
      <c r="H38" s="53"/>
      <c r="I38" s="9"/>
      <c r="J38" s="9"/>
      <c r="K38" s="9"/>
      <c r="L38" s="6"/>
      <c r="M38" s="6"/>
      <c r="N38" s="6"/>
      <c r="O38" s="6"/>
      <c r="P38" s="6"/>
      <c r="Q38" s="6"/>
      <c r="R38" s="6"/>
      <c r="S38" s="6"/>
      <c r="T38" s="6"/>
      <c r="U38" s="6"/>
      <c r="V38" s="4"/>
      <c r="W38" s="4"/>
      <c r="X38" s="4"/>
      <c r="Y38" s="6"/>
      <c r="Z38" s="7"/>
    </row>
    <row r="39" spans="1:26" ht="18.75" customHeight="1" x14ac:dyDescent="0.4">
      <c r="A39" s="101"/>
      <c r="B39" s="5">
        <v>35</v>
      </c>
      <c r="C39" s="6"/>
      <c r="D39" s="59" t="s">
        <v>33</v>
      </c>
      <c r="E39" s="59"/>
      <c r="F39" s="59"/>
      <c r="G39" s="59"/>
      <c r="H39" s="59"/>
      <c r="I39" s="6"/>
      <c r="J39" s="9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7"/>
    </row>
    <row r="40" spans="1:26" ht="18.75" customHeight="1" x14ac:dyDescent="0.15">
      <c r="A40" s="101"/>
      <c r="B40" s="5">
        <v>36</v>
      </c>
      <c r="C40" s="6"/>
      <c r="D40" s="6"/>
      <c r="E40" s="6"/>
      <c r="F40" s="6"/>
      <c r="G40" s="9"/>
      <c r="H40" s="9"/>
      <c r="I40" s="9"/>
      <c r="J40" s="9"/>
      <c r="K40" s="9"/>
      <c r="L40" s="6"/>
      <c r="M40" s="6"/>
      <c r="N40" s="6"/>
      <c r="O40" s="6"/>
      <c r="P40" s="6"/>
      <c r="Q40" s="6"/>
      <c r="R40" s="6"/>
      <c r="S40" s="6"/>
      <c r="T40" s="6"/>
      <c r="U40" s="4"/>
      <c r="V40" s="6"/>
      <c r="W40" s="6"/>
      <c r="X40" s="6"/>
      <c r="Y40" s="6"/>
      <c r="Z40" s="7"/>
    </row>
    <row r="41" spans="1:26" ht="18.75" customHeight="1" x14ac:dyDescent="0.15">
      <c r="A41" s="101"/>
      <c r="B41" s="5">
        <v>37</v>
      </c>
      <c r="C41" s="6"/>
      <c r="D41" s="6"/>
      <c r="E41" s="13"/>
      <c r="F41" s="13"/>
      <c r="G41" s="13"/>
      <c r="H41" s="13"/>
      <c r="I41" s="13"/>
      <c r="J41" s="13"/>
      <c r="K41" s="8"/>
      <c r="L41" s="8"/>
      <c r="M41" s="8"/>
      <c r="N41" s="8"/>
      <c r="O41" s="8"/>
      <c r="P41" s="8"/>
      <c r="Q41" s="8"/>
      <c r="R41" s="8"/>
      <c r="S41" s="8"/>
      <c r="T41" s="6"/>
      <c r="U41" s="4"/>
      <c r="V41" s="6"/>
      <c r="W41" s="6"/>
      <c r="X41" s="6"/>
      <c r="Y41" s="6"/>
      <c r="Z41" s="7"/>
    </row>
    <row r="42" spans="1:26" ht="18.75" customHeight="1" x14ac:dyDescent="0.15">
      <c r="A42" s="101"/>
      <c r="B42" s="5">
        <v>38</v>
      </c>
      <c r="C42" s="6"/>
      <c r="D42" s="6"/>
      <c r="E42" s="6"/>
      <c r="F42" s="6"/>
      <c r="G42" s="9"/>
      <c r="H42" s="6"/>
      <c r="I42" s="6"/>
      <c r="J42" s="9"/>
      <c r="K42" s="6"/>
      <c r="L42" s="6"/>
      <c r="M42" s="6"/>
      <c r="N42" s="9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7"/>
    </row>
    <row r="43" spans="1:26" ht="18.75" customHeight="1" x14ac:dyDescent="0.15">
      <c r="A43" s="101"/>
      <c r="B43" s="5">
        <v>39</v>
      </c>
      <c r="C43" s="6"/>
      <c r="D43" s="6"/>
      <c r="E43" s="6"/>
      <c r="F43" s="6"/>
      <c r="G43" s="9"/>
      <c r="H43" s="6"/>
      <c r="I43" s="6"/>
      <c r="J43" s="9"/>
      <c r="K43" s="6"/>
      <c r="L43" s="6"/>
      <c r="M43" s="6"/>
      <c r="N43" s="9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7"/>
    </row>
    <row r="44" spans="1:26" ht="18.75" customHeight="1" x14ac:dyDescent="0.15">
      <c r="A44" s="101"/>
      <c r="B44" s="5">
        <v>40</v>
      </c>
      <c r="C44" s="6"/>
      <c r="D44" s="6"/>
      <c r="E44" s="6"/>
      <c r="F44" s="6"/>
      <c r="G44" s="9"/>
      <c r="H44" s="6"/>
      <c r="I44" s="6"/>
      <c r="J44" s="9"/>
      <c r="K44" s="6"/>
      <c r="L44" s="6"/>
      <c r="M44" s="6"/>
      <c r="N44" s="9"/>
      <c r="O44" s="6"/>
      <c r="P44" s="6"/>
      <c r="Q44" s="6"/>
      <c r="R44" s="6"/>
      <c r="S44" s="6"/>
      <c r="T44" s="6"/>
      <c r="U44" s="6"/>
      <c r="V44" s="6"/>
      <c r="W44" s="4"/>
      <c r="X44" s="4"/>
      <c r="Y44" s="6"/>
      <c r="Z44" s="7"/>
    </row>
    <row r="45" spans="1:26" ht="18.75" customHeight="1" x14ac:dyDescent="0.15">
      <c r="A45" s="101"/>
      <c r="B45" s="5">
        <v>41</v>
      </c>
      <c r="C45" s="6"/>
      <c r="D45" s="6"/>
      <c r="E45" s="6"/>
      <c r="F45" s="6"/>
      <c r="G45" s="9"/>
      <c r="H45" s="9"/>
      <c r="I45" s="9"/>
      <c r="J45" s="9"/>
      <c r="K45" s="9"/>
      <c r="L45" s="6"/>
      <c r="M45" s="6"/>
      <c r="N45" s="9"/>
      <c r="O45" s="6"/>
      <c r="P45" s="6"/>
      <c r="Q45" s="6"/>
      <c r="R45" s="6"/>
      <c r="S45" s="6"/>
      <c r="T45" s="6"/>
      <c r="U45" s="6"/>
      <c r="V45" s="6"/>
      <c r="W45" s="4"/>
      <c r="X45" s="4"/>
      <c r="Y45" s="6"/>
      <c r="Z45" s="7"/>
    </row>
    <row r="46" spans="1:26" ht="18.75" customHeight="1" x14ac:dyDescent="0.15">
      <c r="A46" s="101"/>
      <c r="B46" s="5">
        <v>42</v>
      </c>
      <c r="C46" s="6"/>
      <c r="D46" s="6"/>
      <c r="E46" s="9"/>
      <c r="F46" s="9"/>
      <c r="G46" s="9"/>
      <c r="H46" s="9"/>
      <c r="I46" s="9"/>
      <c r="J46" s="9"/>
      <c r="K46" s="9"/>
      <c r="L46" s="6"/>
      <c r="M46" s="6"/>
      <c r="N46" s="9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7"/>
    </row>
    <row r="47" spans="1:26" ht="18.75" customHeight="1" x14ac:dyDescent="0.15">
      <c r="A47" s="101"/>
      <c r="B47" s="5">
        <v>43</v>
      </c>
      <c r="C47" s="6"/>
      <c r="D47" s="6"/>
      <c r="E47" s="6"/>
      <c r="F47" s="6"/>
      <c r="G47" s="9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7"/>
    </row>
    <row r="48" spans="1:26" ht="18.75" customHeight="1" x14ac:dyDescent="0.15">
      <c r="A48" s="101"/>
      <c r="B48" s="5">
        <v>44</v>
      </c>
      <c r="C48" s="6"/>
      <c r="D48" s="6"/>
      <c r="E48" s="13"/>
      <c r="F48" s="13"/>
      <c r="G48" s="13"/>
      <c r="H48" s="13"/>
      <c r="I48" s="13"/>
      <c r="J48" s="13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7"/>
    </row>
    <row r="49" spans="1:26" ht="18.75" customHeight="1" x14ac:dyDescent="0.15">
      <c r="A49" s="101"/>
      <c r="B49" s="5">
        <v>45</v>
      </c>
      <c r="C49" s="6"/>
      <c r="D49" s="6"/>
      <c r="E49" s="6"/>
      <c r="F49" s="6"/>
      <c r="G49" s="9"/>
      <c r="H49" s="6"/>
      <c r="I49" s="6"/>
      <c r="J49" s="6"/>
      <c r="K49" s="6"/>
      <c r="L49" s="6"/>
      <c r="M49" s="6"/>
      <c r="N49" s="6"/>
      <c r="O49" s="6"/>
      <c r="P49" s="6"/>
      <c r="Q49" s="6"/>
      <c r="R49" s="4"/>
      <c r="S49" s="6"/>
      <c r="T49" s="6"/>
      <c r="U49" s="6"/>
      <c r="V49" s="6"/>
      <c r="W49" s="6"/>
      <c r="X49" s="6"/>
      <c r="Y49" s="6"/>
      <c r="Z49" s="7"/>
    </row>
    <row r="50" spans="1:26" ht="4.5" customHeight="1" x14ac:dyDescent="0.15">
      <c r="A50" s="101"/>
    </row>
  </sheetData>
  <sheetProtection password="B220" sheet="1" objects="1" scenarios="1"/>
  <mergeCells count="19">
    <mergeCell ref="A1:A50"/>
    <mergeCell ref="P24:R24"/>
    <mergeCell ref="K29:O29"/>
    <mergeCell ref="P29:R29"/>
    <mergeCell ref="D24:I24"/>
    <mergeCell ref="J24:L24"/>
    <mergeCell ref="D28:G28"/>
    <mergeCell ref="H28:I28"/>
    <mergeCell ref="L28:O28"/>
    <mergeCell ref="P28:R28"/>
    <mergeCell ref="D26:F26"/>
    <mergeCell ref="G26:I26"/>
    <mergeCell ref="J26:M26"/>
    <mergeCell ref="N26:P26"/>
    <mergeCell ref="Q26:T26"/>
    <mergeCell ref="U23:W23"/>
    <mergeCell ref="W1:Y1"/>
    <mergeCell ref="W2:Y2"/>
    <mergeCell ref="U26:W26"/>
  </mergeCells>
  <phoneticPr fontId="3"/>
  <dataValidations count="5">
    <dataValidation type="decimal" operator="greaterThan" allowBlank="1" showInputMessage="1" showErrorMessage="1" errorTitle="電線亘長入力" error="&quot;0&quot;より大きい数値を入力してください!!" sqref="G22:I22 G26:I26">
      <formula1>0</formula1>
    </dataValidation>
    <dataValidation type="list" allowBlank="1" showInputMessage="1" showErrorMessage="1" promptTitle="電線サイズ入力" prompt="ドロップダウン-リストから選択してください!!" sqref="N22">
      <formula1>$AB$6:$AB$28</formula1>
    </dataValidation>
    <dataValidation type="decimal" operator="greaterThan" allowBlank="1" showInputMessage="1" showErrorMessage="1" errorTitle="負荷容量入力" error="&quot;0&quot;より大きい数値を入力してください!!" sqref="U22:X22 U26:W26">
      <formula1>0</formula1>
    </dataValidation>
    <dataValidation type="list" allowBlank="1" showInputMessage="1" showErrorMessage="1" promptTitle="電線サイズ入力" prompt="ドロップダウン-リストから選択してください!!" sqref="N26:P26">
      <formula1>$AB$6:$AB$24</formula1>
    </dataValidation>
    <dataValidation type="list" allowBlank="1" showInputMessage="1" showErrorMessage="1" sqref="U23:W23">
      <formula1>"DC-2W,DC-3W"</formula1>
    </dataValidation>
  </dataValidations>
  <pageMargins left="0.59055118110236227" right="0.39370078740157483" top="0.35433070866141736" bottom="0.35433070866141736" header="0" footer="0"/>
  <pageSetup paperSize="9" scale="95" orientation="portrait" r:id="rId1"/>
  <headerFooter alignWithMargins="0"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VD-DC</vt:lpstr>
      <vt:lpstr>'VD-DC'!Print_Area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eses</dc:creator>
  <cp:lastModifiedBy>FJ-USER</cp:lastModifiedBy>
  <dcterms:created xsi:type="dcterms:W3CDTF">2010-08-02T21:38:09Z</dcterms:created>
  <dcterms:modified xsi:type="dcterms:W3CDTF">2017-12-06T16:53:21Z</dcterms:modified>
</cp:coreProperties>
</file>