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260" windowHeight="7200"/>
  </bookViews>
  <sheets>
    <sheet name="請求書" sheetId="4" r:id="rId1"/>
  </sheets>
  <externalReferences>
    <externalReference r:id="rId2"/>
  </externalReferences>
  <definedNames>
    <definedName name="ＣＵＳＥＲ">#REF!</definedName>
    <definedName name="ＣＶ２３Ｃ">#REF!</definedName>
    <definedName name="ＣＶＴ">#REF!</definedName>
    <definedName name="ＩＶ">#REF!</definedName>
    <definedName name="_xlnm.Print_Area" localSheetId="0">請求書!$B$2:$P$44</definedName>
    <definedName name="ＵＳＥＲ">'[1]VD2-Data '!$N$6:$Q$23</definedName>
    <definedName name="充電電流３">'[1]VD2-Data '!$D$6:$G$23</definedName>
    <definedName name="充電電流Ｔ">'[1]VD2-Data '!$I$6:$L$23</definedName>
    <definedName name="変１">#REF!</definedName>
    <definedName name="変３">#REF!</definedName>
    <definedName name="変ＵＳＥＲ">#REF!</definedName>
    <definedName name="変圧器">'[1]VD2-Data '!$D$27:$G$41</definedName>
  </definedNames>
  <calcPr calcId="145621"/>
</workbook>
</file>

<file path=xl/calcChain.xml><?xml version="1.0" encoding="utf-8"?>
<calcChain xmlns="http://schemas.openxmlformats.org/spreadsheetml/2006/main">
  <c r="O34" i="4" l="1"/>
  <c r="N34" i="4"/>
  <c r="L34" i="4"/>
  <c r="L32" i="4"/>
  <c r="N37" i="4" l="1"/>
  <c r="M37" i="4"/>
  <c r="L25" i="4"/>
  <c r="L23" i="4"/>
  <c r="H23" i="4" s="1"/>
  <c r="H22" i="4"/>
  <c r="H20" i="4"/>
  <c r="H19" i="4"/>
  <c r="H16" i="4"/>
  <c r="H13" i="4"/>
  <c r="L12" i="4"/>
  <c r="T25" i="4"/>
  <c r="T20" i="4"/>
  <c r="E33" i="4" l="1"/>
  <c r="I33" i="4" s="1"/>
  <c r="T16" i="4"/>
  <c r="U16" i="4" s="1"/>
  <c r="L16" i="4" s="1"/>
  <c r="T12" i="4"/>
  <c r="U26" i="4"/>
  <c r="J26" i="4"/>
  <c r="L26" i="4" s="1"/>
  <c r="U25" i="4"/>
  <c r="U20" i="4"/>
  <c r="L20" i="4" s="1"/>
  <c r="S23" i="4"/>
  <c r="U23" i="4"/>
  <c r="U22" i="4"/>
  <c r="U21" i="4"/>
  <c r="R25" i="4"/>
  <c r="S25" i="4" s="1"/>
  <c r="L22" i="4"/>
  <c r="L21" i="4"/>
  <c r="R20" i="4"/>
  <c r="L17" i="4"/>
  <c r="L19" i="4"/>
  <c r="L18" i="4"/>
  <c r="L15" i="4"/>
  <c r="L14" i="4"/>
  <c r="K14" i="4"/>
  <c r="U14" i="4"/>
  <c r="I16" i="4"/>
  <c r="I17" i="4"/>
  <c r="I18" i="4"/>
  <c r="I19" i="4"/>
  <c r="I15" i="4"/>
  <c r="I14" i="4"/>
  <c r="I13" i="4"/>
  <c r="I12" i="4"/>
  <c r="I20" i="4"/>
  <c r="U19" i="4"/>
  <c r="U18" i="4"/>
  <c r="U17" i="4"/>
  <c r="R16" i="4"/>
  <c r="S19" i="4" s="1"/>
  <c r="U13" i="4"/>
  <c r="L13" i="4" s="1"/>
  <c r="U15" i="4"/>
  <c r="U12" i="4"/>
  <c r="R12" i="4"/>
  <c r="L31" i="4" s="1"/>
  <c r="K12" i="4"/>
  <c r="I25" i="4" l="1"/>
  <c r="H25" i="4"/>
  <c r="L33" i="4"/>
  <c r="S15" i="4"/>
  <c r="K32" i="4"/>
  <c r="K33" i="4"/>
  <c r="K23" i="4"/>
  <c r="K22" i="4"/>
  <c r="K21" i="4"/>
  <c r="K20" i="4"/>
  <c r="K19" i="4"/>
  <c r="K18" i="4"/>
  <c r="K17" i="4"/>
  <c r="K16" i="4"/>
  <c r="K15" i="4"/>
  <c r="K13" i="4"/>
  <c r="I28" i="4" l="1"/>
  <c r="I27" i="4"/>
  <c r="K25" i="4"/>
  <c r="I23" i="4"/>
  <c r="I22" i="4"/>
  <c r="I21" i="4"/>
  <c r="H18" i="4"/>
  <c r="H15" i="4"/>
  <c r="H12" i="4"/>
  <c r="E8" i="4"/>
  <c r="H21" i="4" l="1"/>
  <c r="I30" i="4"/>
  <c r="H17" i="4"/>
  <c r="H14" i="4"/>
  <c r="L35" i="4" l="1"/>
  <c r="K31" i="4" l="1"/>
  <c r="K34" i="4"/>
  <c r="F10" i="4"/>
</calcChain>
</file>

<file path=xl/sharedStrings.xml><?xml version="1.0" encoding="utf-8"?>
<sst xmlns="http://schemas.openxmlformats.org/spreadsheetml/2006/main" count="44" uniqueCount="38">
  <si>
    <t>△</t>
    <phoneticPr fontId="4"/>
  </si>
  <si>
    <t>請 　 求  　書</t>
    <rPh sb="0" eb="9">
      <t>セイキュウショ</t>
    </rPh>
    <phoneticPr fontId="4"/>
  </si>
  <si>
    <t>Ｎｏ．　　　　　　　　</t>
    <phoneticPr fontId="4"/>
  </si>
  <si>
    <r>
      <t>御</t>
    </r>
    <r>
      <rPr>
        <sz val="10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中</t>
    </r>
    <rPh sb="0" eb="3">
      <t>オンチュウ</t>
    </rPh>
    <phoneticPr fontId="4"/>
  </si>
  <si>
    <t>(件 名)</t>
    <rPh sb="1" eb="4">
      <t>ケンメイ</t>
    </rPh>
    <phoneticPr fontId="4"/>
  </si>
  <si>
    <t>下記の通りご請求申し上げます。</t>
    <rPh sb="0" eb="2">
      <t>カキ</t>
    </rPh>
    <rPh sb="3" eb="4">
      <t>トオ</t>
    </rPh>
    <rPh sb="6" eb="8">
      <t>セイキュウ</t>
    </rPh>
    <rPh sb="8" eb="11">
      <t>モウシア</t>
    </rPh>
    <phoneticPr fontId="4"/>
  </si>
  <si>
    <r>
      <t>合計金額</t>
    </r>
    <r>
      <rPr>
        <sz val="14"/>
        <rFont val="ＭＳ Ｐゴシック"/>
        <family val="3"/>
        <charset val="128"/>
      </rPr>
      <t/>
    </r>
    <rPh sb="0" eb="2">
      <t>ゴウケイ</t>
    </rPh>
    <rPh sb="2" eb="4">
      <t>キンガク</t>
    </rPh>
    <phoneticPr fontId="4"/>
  </si>
  <si>
    <t>番 号</t>
    <rPh sb="0" eb="3">
      <t>バンゴウ</t>
    </rPh>
    <phoneticPr fontId="4"/>
  </si>
  <si>
    <t>計 算 ソ フ ト</t>
    <rPh sb="0" eb="3">
      <t>ケイサン</t>
    </rPh>
    <phoneticPr fontId="4"/>
  </si>
  <si>
    <t>変圧器数</t>
    <rPh sb="0" eb="3">
      <t>ヘンアツキ</t>
    </rPh>
    <rPh sb="3" eb="4">
      <t>スウ</t>
    </rPh>
    <phoneticPr fontId="4"/>
  </si>
  <si>
    <t>計算数量</t>
    <rPh sb="0" eb="2">
      <t>ケイサン</t>
    </rPh>
    <rPh sb="2" eb="4">
      <t>スウリョウ</t>
    </rPh>
    <phoneticPr fontId="4"/>
  </si>
  <si>
    <t>金　　　額</t>
    <rPh sb="0" eb="1">
      <t>キン</t>
    </rPh>
    <rPh sb="4" eb="5">
      <t>ガク</t>
    </rPh>
    <phoneticPr fontId="4"/>
  </si>
  <si>
    <t>備　　　　考</t>
    <rPh sb="0" eb="6">
      <t>ビコウ</t>
    </rPh>
    <phoneticPr fontId="4"/>
  </si>
  <si>
    <r>
      <t>VD2</t>
    </r>
    <r>
      <rPr>
        <sz val="11"/>
        <color theme="1"/>
        <rFont val="ＭＳ Ｐゴシック"/>
        <family val="2"/>
        <charset val="128"/>
        <scheme val="minor"/>
      </rPr>
      <t>[高圧 回路 解析]</t>
    </r>
    <rPh sb="4" eb="6">
      <t>コウアツ</t>
    </rPh>
    <rPh sb="7" eb="9">
      <t>カイロ</t>
    </rPh>
    <rPh sb="10" eb="12">
      <t>カイセキ</t>
    </rPh>
    <phoneticPr fontId="4"/>
  </si>
  <si>
    <t>VD2</t>
    <phoneticPr fontId="4"/>
  </si>
  <si>
    <r>
      <t>VD3</t>
    </r>
    <r>
      <rPr>
        <sz val="11"/>
        <color theme="1"/>
        <rFont val="ＭＳ Ｐゴシック"/>
        <family val="2"/>
        <charset val="128"/>
        <scheme val="minor"/>
      </rPr>
      <t>[電動機回路解析]</t>
    </r>
    <rPh sb="4" eb="7">
      <t>デンドウキ</t>
    </rPh>
    <rPh sb="7" eb="9">
      <t>カイロ</t>
    </rPh>
    <rPh sb="9" eb="11">
      <t>カイセキ</t>
    </rPh>
    <phoneticPr fontId="4"/>
  </si>
  <si>
    <t>VD3</t>
    <phoneticPr fontId="4"/>
  </si>
  <si>
    <t>VD4</t>
    <phoneticPr fontId="4"/>
  </si>
  <si>
    <t>架線弛度計算</t>
    <phoneticPr fontId="4"/>
  </si>
  <si>
    <t>その他</t>
    <rPh sb="2" eb="3">
      <t>タ</t>
    </rPh>
    <phoneticPr fontId="4"/>
  </si>
  <si>
    <t>消費税相当額</t>
    <rPh sb="0" eb="3">
      <t>ショウヒゼイ</t>
    </rPh>
    <rPh sb="3" eb="6">
      <t>ソウトウガク</t>
    </rPh>
    <phoneticPr fontId="4"/>
  </si>
  <si>
    <t>合計金額</t>
    <rPh sb="0" eb="2">
      <t>ゴウケイ</t>
    </rPh>
    <rPh sb="2" eb="4">
      <t>キンガク</t>
    </rPh>
    <phoneticPr fontId="4"/>
  </si>
  <si>
    <t>御 支 払 御 振 込 先</t>
    <rPh sb="0" eb="5">
      <t>オシハライ</t>
    </rPh>
    <rPh sb="6" eb="7">
      <t>オン</t>
    </rPh>
    <rPh sb="8" eb="11">
      <t>フリコ</t>
    </rPh>
    <rPh sb="12" eb="13">
      <t>サキ</t>
    </rPh>
    <phoneticPr fontId="4"/>
  </si>
  <si>
    <t>計算単価</t>
    <rPh sb="0" eb="2">
      <t>ケイサン</t>
    </rPh>
    <rPh sb="2" eb="4">
      <t>タンカ</t>
    </rPh>
    <phoneticPr fontId="2"/>
  </si>
  <si>
    <t>基本料金</t>
    <rPh sb="0" eb="2">
      <t>キホン</t>
    </rPh>
    <rPh sb="2" eb="4">
      <t>リョウキン</t>
    </rPh>
    <phoneticPr fontId="2"/>
  </si>
  <si>
    <t>計算料金</t>
    <rPh sb="0" eb="2">
      <t>ケイサン</t>
    </rPh>
    <rPh sb="2" eb="4">
      <t>リョウキン</t>
    </rPh>
    <phoneticPr fontId="2"/>
  </si>
  <si>
    <t>基本単価</t>
    <rPh sb="0" eb="2">
      <t>キホン</t>
    </rPh>
    <rPh sb="2" eb="4">
      <t>タンカ</t>
    </rPh>
    <phoneticPr fontId="2"/>
  </si>
  <si>
    <t>消費税率</t>
    <rPh sb="0" eb="3">
      <t>ショウヒゼイ</t>
    </rPh>
    <rPh sb="3" eb="4">
      <t>リツ</t>
    </rPh>
    <phoneticPr fontId="2"/>
  </si>
  <si>
    <t>RECS-5000E</t>
    <phoneticPr fontId="2"/>
  </si>
  <si>
    <r>
      <t>VD４</t>
    </r>
    <r>
      <rPr>
        <sz val="11"/>
        <color theme="1"/>
        <rFont val="ＭＳ Ｐゴシック"/>
        <family val="2"/>
        <charset val="128"/>
        <scheme val="minor"/>
      </rPr>
      <t>[高低圧回路解析]</t>
    </r>
    <rPh sb="4" eb="6">
      <t>コウテイ</t>
    </rPh>
    <rPh sb="6" eb="7">
      <t>アツ</t>
    </rPh>
    <rPh sb="7" eb="9">
      <t>カイロ</t>
    </rPh>
    <rPh sb="9" eb="11">
      <t>カイセキ</t>
    </rPh>
    <phoneticPr fontId="4"/>
  </si>
  <si>
    <t xml:space="preserve">  郵便振替口座　記号 14510  店番 458</t>
    <phoneticPr fontId="2"/>
  </si>
  <si>
    <t xml:space="preserve"> 佐海　恭三　  口座番号 19973611</t>
    <phoneticPr fontId="2"/>
  </si>
  <si>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三菱ＵＦＪ銀行 心斎橋支店（031）普通預金口座</t>
    </r>
    <rPh sb="1" eb="3">
      <t>ミツビシ</t>
    </rPh>
    <rPh sb="6" eb="8">
      <t>ギンコウ</t>
    </rPh>
    <phoneticPr fontId="4"/>
  </si>
  <si>
    <r>
      <t xml:space="preserve"> </t>
    </r>
    <r>
      <rPr>
        <b/>
        <sz val="11"/>
        <rFont val="HGPｺﾞｼｯｸE"/>
        <family val="3"/>
        <charset val="128"/>
      </rPr>
      <t>ＥＳＥ</t>
    </r>
    <r>
      <rPr>
        <sz val="10"/>
        <rFont val="ＭＳ Ｐゴシック"/>
        <family val="3"/>
        <charset val="128"/>
      </rPr>
      <t xml:space="preserve"> SERVICE</t>
    </r>
    <r>
      <rPr>
        <b/>
        <sz val="10"/>
        <rFont val="ＭＳ Ｐ明朝"/>
        <family val="1"/>
        <charset val="128"/>
      </rPr>
      <t xml:space="preserve"> 佐海　恭三</t>
    </r>
    <r>
      <rPr>
        <sz val="10"/>
        <rFont val="ＭＳ Ｐゴシック"/>
        <family val="3"/>
        <charset val="128"/>
      </rPr>
      <t xml:space="preserve"> 　</t>
    </r>
    <r>
      <rPr>
        <sz val="10"/>
        <rFont val="ＭＳ 明朝"/>
        <family val="1"/>
        <charset val="128"/>
      </rPr>
      <t>No</t>
    </r>
    <r>
      <rPr>
        <sz val="10"/>
        <rFont val="ＭＳ Ｐゴシック"/>
        <family val="3"/>
        <charset val="128"/>
      </rPr>
      <t>.</t>
    </r>
    <r>
      <rPr>
        <b/>
        <sz val="10"/>
        <rFont val="ＭＳ Ｐゴシック"/>
        <family val="3"/>
        <charset val="128"/>
      </rPr>
      <t>232945</t>
    </r>
    <phoneticPr fontId="4"/>
  </si>
  <si>
    <t>計算代行基本料金</t>
    <rPh sb="0" eb="2">
      <t>ケイサン</t>
    </rPh>
    <rPh sb="2" eb="4">
      <t>ダイコウ</t>
    </rPh>
    <rPh sb="4" eb="6">
      <t>キホン</t>
    </rPh>
    <rPh sb="6" eb="8">
      <t>リョウキン</t>
    </rPh>
    <phoneticPr fontId="4"/>
  </si>
  <si>
    <t>計算代行計算料金</t>
    <rPh sb="4" eb="6">
      <t>ケイサン</t>
    </rPh>
    <rPh sb="6" eb="8">
      <t>リョウキン</t>
    </rPh>
    <phoneticPr fontId="4"/>
  </si>
  <si>
    <r>
      <rPr>
        <sz val="8"/>
        <color theme="6" tint="-0.499984740745262"/>
        <rFont val="ＭＳ Ｐ明朝"/>
        <family val="1"/>
        <charset val="128"/>
      </rPr>
      <t>●</t>
    </r>
    <r>
      <rPr>
        <sz val="11"/>
        <rFont val="ＭＳ Ｐ明朝"/>
        <family val="1"/>
        <charset val="128"/>
      </rPr>
      <t>お支払い期日:</t>
    </r>
    <rPh sb="2" eb="4">
      <t>シハラ</t>
    </rPh>
    <rPh sb="5" eb="7">
      <t>キジツ</t>
    </rPh>
    <phoneticPr fontId="4"/>
  </si>
  <si>
    <r>
      <rPr>
        <sz val="8"/>
        <color theme="6" tint="-0.499984740745262"/>
        <rFont val="ＭＳ 明朝"/>
        <family val="1"/>
        <charset val="128"/>
      </rPr>
      <t>●</t>
    </r>
    <r>
      <rPr>
        <sz val="9"/>
        <color theme="6" tint="-0.499984740745262"/>
        <rFont val="ＭＳ 明朝"/>
        <family val="1"/>
        <charset val="128"/>
      </rPr>
      <t>振込み手数料は、弊社で負担します。</t>
    </r>
    <rPh sb="9" eb="11">
      <t>ヘイシャ</t>
    </rPh>
    <rPh sb="12" eb="14">
      <t>フタン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</si>
</sst>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_ &quot;¥&quot;#,###&quot;,-&quot;"/>
    <numFmt numFmtId="177" formatCode="0_ "/>
    <numFmt numFmtId="178" formatCode="#,##0_ "/>
    <numFmt numFmtId="179" formatCode="_ #,###&quot;,-&quot;"/>
    <numFmt numFmtId="180" formatCode="#,##0_);[Red]\(#,##0\)"/>
    <numFmt numFmtId="181" formatCode="#,##0_ ;[Red]\-#,##0\ "/>
    <numFmt numFmtId="182" formatCode="0.0\ %"/>
    <numFmt numFmtId="183" formatCode="#&quot;式&quot;"/>
    <numFmt numFmtId="185" formatCode="0.0_);\(0.0\)"/>
  </numFmts>
  <fonts count="4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"/>
      <color indexed="9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HGPｺﾞｼｯｸE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8"/>
      <color indexed="10"/>
      <name val="HGP明朝B"/>
      <family val="1"/>
      <charset val="128"/>
    </font>
    <font>
      <sz val="8"/>
      <name val="HGP明朝B"/>
      <family val="1"/>
      <charset val="128"/>
    </font>
    <font>
      <b/>
      <sz val="8"/>
      <color indexed="10"/>
      <name val="HGP明朝B"/>
      <family val="1"/>
      <charset val="128"/>
    </font>
    <font>
      <b/>
      <sz val="8"/>
      <color rgb="FFFF0000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9"/>
      <color theme="6" tint="-0.499984740745262"/>
      <name val="ＭＳ 明朝"/>
      <family val="1"/>
      <charset val="128"/>
    </font>
    <font>
      <sz val="8"/>
      <color theme="6" tint="-0.499984740745262"/>
      <name val="ＭＳ 明朝"/>
      <family val="1"/>
      <charset val="128"/>
    </font>
    <font>
      <sz val="8"/>
      <color theme="6" tint="-0.499984740745262"/>
      <name val="ＭＳ Ｐ明朝"/>
      <family val="1"/>
      <charset val="128"/>
    </font>
    <font>
      <b/>
      <sz val="9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darkTrellis">
        <fgColor theme="0" tint="-4.9989318521683403E-2"/>
        <bgColor indexed="9"/>
      </patternFill>
    </fill>
    <fill>
      <patternFill patternType="darkTrellis">
        <fgColor theme="0" tint="-4.9989318521683403E-2"/>
        <bgColor indexed="65"/>
      </patternFill>
    </fill>
    <fill>
      <patternFill patternType="solid">
        <fgColor indexed="9"/>
        <bgColor theme="0"/>
      </patternFill>
    </fill>
    <fill>
      <patternFill patternType="darkTrellis">
        <fgColor theme="0" tint="-4.9989318521683403E-2"/>
        <bgColor theme="0" tint="-4.9989318521683403E-2"/>
      </patternFill>
    </fill>
    <fill>
      <patternFill patternType="darkTrellis">
        <fgColor theme="0" tint="-4.9989318521683403E-2"/>
        <bgColor theme="0" tint="-0.14999847407452621"/>
      </patternFill>
    </fill>
    <fill>
      <patternFill patternType="darkTrellis">
        <fgColor theme="0" tint="-4.9989318521683403E-2"/>
        <bgColor theme="0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5">
    <xf numFmtId="0" fontId="0" fillId="0" borderId="0" xfId="0">
      <alignment vertical="center"/>
    </xf>
    <xf numFmtId="0" fontId="1" fillId="2" borderId="0" xfId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23" fillId="2" borderId="0" xfId="1" applyFont="1" applyFill="1" applyBorder="1" applyAlignment="1" applyProtection="1">
      <alignment horizontal="center" vertical="center" textRotation="90"/>
      <protection hidden="1"/>
    </xf>
    <xf numFmtId="0" fontId="26" fillId="2" borderId="0" xfId="1" applyFont="1" applyFill="1" applyBorder="1" applyAlignment="1" applyProtection="1">
      <alignment horizontal="center" vertical="center" textRotation="90"/>
      <protection hidden="1"/>
    </xf>
    <xf numFmtId="0" fontId="1" fillId="4" borderId="2" xfId="1" applyFill="1" applyBorder="1" applyAlignment="1" applyProtection="1">
      <alignment horizontal="left" vertical="center"/>
      <protection hidden="1"/>
    </xf>
    <xf numFmtId="0" fontId="1" fillId="4" borderId="3" xfId="1" applyFill="1" applyBorder="1" applyAlignment="1" applyProtection="1">
      <alignment horizontal="left" vertical="center"/>
      <protection hidden="1"/>
    </xf>
    <xf numFmtId="0" fontId="1" fillId="4" borderId="4" xfId="1" applyFill="1" applyBorder="1" applyAlignment="1" applyProtection="1">
      <alignment horizontal="left" vertical="center"/>
      <protection hidden="1"/>
    </xf>
    <xf numFmtId="0" fontId="1" fillId="4" borderId="5" xfId="1" applyFill="1" applyBorder="1" applyAlignment="1" applyProtection="1">
      <alignment horizontal="left" vertical="center"/>
      <protection hidden="1"/>
    </xf>
    <xf numFmtId="0" fontId="1" fillId="4" borderId="0" xfId="1" applyFill="1" applyBorder="1" applyAlignment="1" applyProtection="1">
      <alignment horizontal="left" vertical="center"/>
      <protection hidden="1"/>
    </xf>
    <xf numFmtId="0" fontId="1" fillId="4" borderId="0" xfId="1" applyFill="1" applyAlignment="1" applyProtection="1">
      <alignment horizontal="left" vertical="center"/>
      <protection hidden="1"/>
    </xf>
    <xf numFmtId="0" fontId="1" fillId="4" borderId="1" xfId="1" applyFill="1" applyBorder="1" applyAlignment="1" applyProtection="1">
      <alignment horizontal="left" vertical="center"/>
      <protection hidden="1"/>
    </xf>
    <xf numFmtId="0" fontId="1" fillId="4" borderId="0" xfId="1" applyFill="1" applyAlignment="1" applyProtection="1">
      <alignment horizontal="left" shrinkToFit="1"/>
      <protection hidden="1"/>
    </xf>
    <xf numFmtId="0" fontId="11" fillId="4" borderId="0" xfId="1" applyFont="1" applyFill="1" applyAlignment="1" applyProtection="1">
      <alignment horizontal="left" vertical="center"/>
      <protection hidden="1"/>
    </xf>
    <xf numFmtId="0" fontId="1" fillId="4" borderId="13" xfId="1" applyFill="1" applyBorder="1" applyAlignment="1" applyProtection="1">
      <alignment horizontal="left" vertical="center"/>
      <protection hidden="1"/>
    </xf>
    <xf numFmtId="0" fontId="16" fillId="4" borderId="14" xfId="2" applyFont="1" applyFill="1" applyBorder="1" applyAlignment="1" applyProtection="1">
      <alignment horizontal="center" vertical="center" wrapText="1"/>
      <protection hidden="1"/>
    </xf>
    <xf numFmtId="0" fontId="9" fillId="4" borderId="15" xfId="1" applyFont="1" applyFill="1" applyBorder="1" applyAlignment="1" applyProtection="1">
      <alignment horizontal="center" vertical="center" shrinkToFit="1"/>
      <protection hidden="1"/>
    </xf>
    <xf numFmtId="177" fontId="19" fillId="4" borderId="18" xfId="1" applyNumberFormat="1" applyFont="1" applyFill="1" applyBorder="1" applyAlignment="1" applyProtection="1">
      <alignment horizontal="right" vertical="center" shrinkToFit="1"/>
      <protection hidden="1"/>
    </xf>
    <xf numFmtId="0" fontId="21" fillId="4" borderId="21" xfId="1" applyFont="1" applyFill="1" applyBorder="1" applyAlignment="1" applyProtection="1">
      <alignment horizontal="right" vertical="center" textRotation="180" shrinkToFit="1"/>
      <protection hidden="1"/>
    </xf>
    <xf numFmtId="0" fontId="20" fillId="4" borderId="9" xfId="1" applyFont="1" applyFill="1" applyBorder="1" applyAlignment="1" applyProtection="1">
      <alignment horizontal="left" vertical="center"/>
      <protection hidden="1"/>
    </xf>
    <xf numFmtId="0" fontId="1" fillId="4" borderId="18" xfId="1" applyFill="1" applyBorder="1" applyAlignment="1" applyProtection="1">
      <alignment horizontal="left" vertical="center" shrinkToFit="1"/>
      <protection hidden="1"/>
    </xf>
    <xf numFmtId="0" fontId="1" fillId="5" borderId="18" xfId="1" applyFill="1" applyBorder="1" applyAlignment="1" applyProtection="1">
      <alignment horizontal="left" vertical="center" shrinkToFit="1"/>
      <protection hidden="1"/>
    </xf>
    <xf numFmtId="177" fontId="19" fillId="4" borderId="10" xfId="1" applyNumberFormat="1" applyFont="1" applyFill="1" applyBorder="1" applyAlignment="1" applyProtection="1">
      <alignment horizontal="right" vertical="center" shrinkToFit="1"/>
      <protection hidden="1"/>
    </xf>
    <xf numFmtId="0" fontId="1" fillId="4" borderId="18" xfId="1" applyFill="1" applyBorder="1" applyAlignment="1" applyProtection="1">
      <alignment horizontal="left" vertical="center"/>
      <protection hidden="1"/>
    </xf>
    <xf numFmtId="177" fontId="19" fillId="4" borderId="12" xfId="1" applyNumberFormat="1" applyFont="1" applyFill="1" applyBorder="1" applyAlignment="1" applyProtection="1">
      <alignment horizontal="right" vertical="center" shrinkToFit="1"/>
      <protection hidden="1"/>
    </xf>
    <xf numFmtId="0" fontId="1" fillId="4" borderId="12" xfId="1" applyFill="1" applyBorder="1" applyAlignment="1" applyProtection="1">
      <alignment horizontal="left" vertical="center"/>
      <protection hidden="1"/>
    </xf>
    <xf numFmtId="177" fontId="19" fillId="4" borderId="20" xfId="1" applyNumberFormat="1" applyFont="1" applyFill="1" applyBorder="1" applyAlignment="1" applyProtection="1">
      <alignment horizontal="right" vertical="center" shrinkToFit="1"/>
      <protection hidden="1"/>
    </xf>
    <xf numFmtId="0" fontId="21" fillId="4" borderId="26" xfId="1" applyFont="1" applyFill="1" applyBorder="1" applyAlignment="1" applyProtection="1">
      <alignment horizontal="right" vertical="center" textRotation="180" shrinkToFit="1"/>
      <protection hidden="1"/>
    </xf>
    <xf numFmtId="0" fontId="1" fillId="4" borderId="10" xfId="1" applyFill="1" applyBorder="1" applyAlignment="1" applyProtection="1">
      <alignment horizontal="left" vertical="center"/>
      <protection hidden="1"/>
    </xf>
    <xf numFmtId="0" fontId="21" fillId="4" borderId="11" xfId="1" applyFont="1" applyFill="1" applyBorder="1" applyAlignment="1" applyProtection="1">
      <alignment horizontal="right" vertical="center" textRotation="180" shrinkToFit="1"/>
      <protection hidden="1"/>
    </xf>
    <xf numFmtId="0" fontId="21" fillId="4" borderId="27" xfId="1" applyFont="1" applyFill="1" applyBorder="1" applyAlignment="1" applyProtection="1">
      <alignment horizontal="right" vertical="center" textRotation="180" shrinkToFit="1"/>
      <protection hidden="1"/>
    </xf>
    <xf numFmtId="177" fontId="19" fillId="4" borderId="25" xfId="1" applyNumberFormat="1" applyFont="1" applyFill="1" applyBorder="1" applyAlignment="1" applyProtection="1">
      <alignment horizontal="right" vertical="center" shrinkToFit="1"/>
      <protection hidden="1"/>
    </xf>
    <xf numFmtId="0" fontId="20" fillId="4" borderId="23" xfId="1" applyFont="1" applyFill="1" applyBorder="1" applyAlignment="1" applyProtection="1">
      <alignment horizontal="left" vertical="center"/>
      <protection hidden="1"/>
    </xf>
    <xf numFmtId="0" fontId="1" fillId="4" borderId="25" xfId="1" applyFill="1" applyBorder="1" applyAlignment="1" applyProtection="1">
      <alignment horizontal="left" vertical="center"/>
      <protection hidden="1"/>
    </xf>
    <xf numFmtId="0" fontId="21" fillId="4" borderId="31" xfId="1" applyFont="1" applyFill="1" applyBorder="1" applyAlignment="1" applyProtection="1">
      <alignment horizontal="right" vertical="center" textRotation="180" shrinkToFit="1"/>
      <protection hidden="1"/>
    </xf>
    <xf numFmtId="0" fontId="20" fillId="4" borderId="33" xfId="1" applyFont="1" applyFill="1" applyBorder="1" applyAlignment="1" applyProtection="1">
      <alignment horizontal="left" vertical="center"/>
      <protection hidden="1"/>
    </xf>
    <xf numFmtId="0" fontId="1" fillId="4" borderId="14" xfId="1" applyFill="1" applyBorder="1" applyAlignment="1" applyProtection="1">
      <alignment horizontal="left" vertical="center"/>
      <protection hidden="1"/>
    </xf>
    <xf numFmtId="0" fontId="11" fillId="4" borderId="23" xfId="1" applyFont="1" applyFill="1" applyBorder="1" applyAlignment="1" applyProtection="1">
      <alignment horizontal="left" vertical="center"/>
      <protection hidden="1"/>
    </xf>
    <xf numFmtId="177" fontId="19" fillId="4" borderId="0" xfId="1" applyNumberFormat="1" applyFont="1" applyFill="1" applyBorder="1" applyAlignment="1" applyProtection="1">
      <alignment horizontal="right" vertical="center" shrinkToFit="1"/>
      <protection hidden="1"/>
    </xf>
    <xf numFmtId="0" fontId="11" fillId="4" borderId="0" xfId="1" applyFont="1" applyFill="1" applyBorder="1" applyAlignment="1" applyProtection="1">
      <alignment horizontal="left" vertical="center"/>
      <protection hidden="1"/>
    </xf>
    <xf numFmtId="0" fontId="21" fillId="4" borderId="0" xfId="1" applyFont="1" applyFill="1" applyBorder="1" applyAlignment="1" applyProtection="1">
      <alignment horizontal="right" vertical="center" textRotation="180" shrinkToFit="1"/>
      <protection hidden="1"/>
    </xf>
    <xf numFmtId="0" fontId="7" fillId="4" borderId="38" xfId="1" applyFont="1" applyFill="1" applyBorder="1" applyAlignment="1" applyProtection="1">
      <alignment horizontal="center" vertical="center" shrinkToFit="1"/>
      <protection hidden="1"/>
    </xf>
    <xf numFmtId="0" fontId="7" fillId="4" borderId="0" xfId="1" applyFont="1" applyFill="1" applyBorder="1" applyAlignment="1" applyProtection="1">
      <alignment horizontal="center" vertical="center"/>
      <protection hidden="1"/>
    </xf>
    <xf numFmtId="179" fontId="7" fillId="4" borderId="38" xfId="1" applyNumberFormat="1" applyFont="1" applyFill="1" applyBorder="1" applyAlignment="1" applyProtection="1">
      <alignment horizontal="right" vertical="center"/>
      <protection hidden="1"/>
    </xf>
    <xf numFmtId="0" fontId="22" fillId="4" borderId="20" xfId="1" applyFont="1" applyFill="1" applyBorder="1" applyAlignment="1" applyProtection="1">
      <alignment horizontal="left" vertical="distributed" wrapText="1"/>
      <protection hidden="1"/>
    </xf>
    <xf numFmtId="177" fontId="19" fillId="4" borderId="38" xfId="1" applyNumberFormat="1" applyFont="1" applyFill="1" applyBorder="1" applyAlignment="1" applyProtection="1">
      <alignment horizontal="right" vertical="center" shrinkToFit="1"/>
      <protection hidden="1"/>
    </xf>
    <xf numFmtId="0" fontId="20" fillId="4" borderId="38" xfId="1" applyFont="1" applyFill="1" applyBorder="1" applyAlignment="1" applyProtection="1">
      <alignment horizontal="left" vertical="center"/>
      <protection hidden="1"/>
    </xf>
    <xf numFmtId="0" fontId="1" fillId="4" borderId="38" xfId="1" applyFill="1" applyBorder="1" applyAlignment="1" applyProtection="1">
      <alignment horizontal="left" vertical="center"/>
      <protection hidden="1"/>
    </xf>
    <xf numFmtId="0" fontId="21" fillId="4" borderId="38" xfId="1" applyFont="1" applyFill="1" applyBorder="1" applyAlignment="1" applyProtection="1">
      <alignment horizontal="right" vertical="center" textRotation="180" shrinkToFit="1"/>
      <protection hidden="1"/>
    </xf>
    <xf numFmtId="177" fontId="25" fillId="4" borderId="38" xfId="1" applyNumberFormat="1" applyFont="1" applyFill="1" applyBorder="1" applyAlignment="1" applyProtection="1">
      <alignment horizontal="center" vertical="center"/>
      <protection hidden="1"/>
    </xf>
    <xf numFmtId="0" fontId="7" fillId="4" borderId="38" xfId="1" applyFont="1" applyFill="1" applyBorder="1" applyAlignment="1" applyProtection="1">
      <alignment horizontal="center" vertical="center"/>
      <protection hidden="1"/>
    </xf>
    <xf numFmtId="0" fontId="22" fillId="4" borderId="38" xfId="1" applyFont="1" applyFill="1" applyBorder="1" applyAlignment="1" applyProtection="1">
      <alignment horizontal="left" vertical="distributed" wrapText="1"/>
      <protection hidden="1"/>
    </xf>
    <xf numFmtId="0" fontId="27" fillId="4" borderId="0" xfId="1" applyFont="1" applyFill="1" applyBorder="1" applyAlignment="1" applyProtection="1">
      <alignment horizontal="left" vertical="center"/>
      <protection hidden="1"/>
    </xf>
    <xf numFmtId="0" fontId="27" fillId="4" borderId="0" xfId="1" applyFont="1" applyFill="1" applyBorder="1" applyAlignment="1" applyProtection="1">
      <alignment horizontal="right" vertical="center"/>
      <protection hidden="1"/>
    </xf>
    <xf numFmtId="176" fontId="7" fillId="4" borderId="0" xfId="1" applyNumberFormat="1" applyFont="1" applyFill="1" applyBorder="1" applyAlignment="1" applyProtection="1">
      <alignment horizontal="right" vertical="center"/>
      <protection hidden="1"/>
    </xf>
    <xf numFmtId="0" fontId="27" fillId="4" borderId="0" xfId="1" applyFont="1" applyFill="1" applyAlignment="1" applyProtection="1">
      <alignment horizontal="right"/>
      <protection hidden="1"/>
    </xf>
    <xf numFmtId="0" fontId="7" fillId="4" borderId="0" xfId="1" applyNumberFormat="1" applyFont="1" applyFill="1" applyBorder="1" applyAlignment="1" applyProtection="1">
      <alignment horizontal="left"/>
      <protection hidden="1"/>
    </xf>
    <xf numFmtId="0" fontId="8" fillId="6" borderId="11" xfId="1" applyFont="1" applyFill="1" applyBorder="1" applyAlignment="1" applyProtection="1">
      <alignment horizontal="center" vertical="center" shrinkToFit="1"/>
      <protection hidden="1"/>
    </xf>
    <xf numFmtId="0" fontId="7" fillId="4" borderId="19" xfId="1" applyFont="1" applyFill="1" applyBorder="1" applyAlignment="1" applyProtection="1">
      <alignment vertical="center"/>
      <protection locked="0"/>
    </xf>
    <xf numFmtId="0" fontId="7" fillId="4" borderId="9" xfId="1" applyFont="1" applyFill="1" applyBorder="1" applyAlignment="1" applyProtection="1">
      <alignment vertical="center"/>
      <protection locked="0"/>
    </xf>
    <xf numFmtId="0" fontId="7" fillId="4" borderId="23" xfId="1" applyFont="1" applyFill="1" applyBorder="1" applyAlignment="1" applyProtection="1">
      <alignment vertical="center"/>
      <protection locked="0"/>
    </xf>
    <xf numFmtId="0" fontId="7" fillId="4" borderId="34" xfId="1" applyFont="1" applyFill="1" applyBorder="1" applyAlignment="1" applyProtection="1">
      <alignment horizontal="right" vertical="center"/>
      <protection locked="0"/>
    </xf>
    <xf numFmtId="0" fontId="1" fillId="4" borderId="0" xfId="1" applyFill="1" applyAlignment="1" applyProtection="1">
      <alignment horizontal="left" vertical="center"/>
      <protection hidden="1"/>
    </xf>
    <xf numFmtId="0" fontId="35" fillId="2" borderId="14" xfId="1" applyFont="1" applyFill="1" applyBorder="1" applyAlignment="1" applyProtection="1">
      <alignment horizontal="center" shrinkToFit="1"/>
      <protection hidden="1"/>
    </xf>
    <xf numFmtId="180" fontId="38" fillId="3" borderId="0" xfId="1" applyNumberFormat="1" applyFont="1" applyFill="1" applyBorder="1" applyAlignment="1" applyProtection="1">
      <alignment horizontal="right" vertical="center" shrinkToFit="1"/>
      <protection hidden="1"/>
    </xf>
    <xf numFmtId="180" fontId="38" fillId="2" borderId="0" xfId="1" applyNumberFormat="1" applyFont="1" applyFill="1" applyBorder="1" applyAlignment="1" applyProtection="1">
      <alignment horizontal="left" vertical="center" shrinkToFit="1"/>
      <protection hidden="1"/>
    </xf>
    <xf numFmtId="180" fontId="38" fillId="3" borderId="14" xfId="1" applyNumberFormat="1" applyFont="1" applyFill="1" applyBorder="1" applyAlignment="1" applyProtection="1">
      <alignment horizontal="right" vertical="center" shrinkToFit="1"/>
      <protection hidden="1"/>
    </xf>
    <xf numFmtId="180" fontId="38" fillId="2" borderId="14" xfId="1" applyNumberFormat="1" applyFont="1" applyFill="1" applyBorder="1" applyAlignment="1" applyProtection="1">
      <alignment horizontal="right" vertical="center" shrinkToFit="1"/>
      <protection hidden="1"/>
    </xf>
    <xf numFmtId="180" fontId="38" fillId="2" borderId="0" xfId="1" applyNumberFormat="1" applyFont="1" applyFill="1" applyBorder="1" applyAlignment="1" applyProtection="1">
      <alignment horizontal="center" vertical="center" shrinkToFit="1"/>
      <protection hidden="1"/>
    </xf>
    <xf numFmtId="180" fontId="38" fillId="2" borderId="46" xfId="1" applyNumberFormat="1" applyFont="1" applyFill="1" applyBorder="1" applyAlignment="1" applyProtection="1">
      <alignment horizontal="center" vertical="center" shrinkToFit="1"/>
      <protection hidden="1"/>
    </xf>
    <xf numFmtId="180" fontId="38" fillId="2" borderId="46" xfId="1" applyNumberFormat="1" applyFont="1" applyFill="1" applyBorder="1" applyAlignment="1" applyProtection="1">
      <alignment horizontal="left" vertical="center" shrinkToFit="1"/>
      <protection hidden="1"/>
    </xf>
    <xf numFmtId="180" fontId="37" fillId="2" borderId="38" xfId="1" applyNumberFormat="1" applyFont="1" applyFill="1" applyBorder="1" applyAlignment="1" applyProtection="1">
      <alignment horizontal="right" vertical="center" textRotation="90" shrinkToFit="1"/>
      <protection hidden="1"/>
    </xf>
    <xf numFmtId="180" fontId="37" fillId="2" borderId="0" xfId="1" applyNumberFormat="1" applyFont="1" applyFill="1" applyBorder="1" applyAlignment="1" applyProtection="1">
      <alignment horizontal="right" vertical="center" textRotation="90" shrinkToFit="1"/>
      <protection hidden="1"/>
    </xf>
    <xf numFmtId="180" fontId="37" fillId="2" borderId="14" xfId="1" applyNumberFormat="1" applyFont="1" applyFill="1" applyBorder="1" applyAlignment="1" applyProtection="1">
      <alignment horizontal="right" vertical="center" shrinkToFit="1"/>
      <protection hidden="1"/>
    </xf>
    <xf numFmtId="180" fontId="37" fillId="2" borderId="0" xfId="1" applyNumberFormat="1" applyFont="1" applyFill="1" applyBorder="1" applyAlignment="1" applyProtection="1">
      <alignment horizontal="center" vertical="center" textRotation="90" shrinkToFit="1"/>
      <protection hidden="1"/>
    </xf>
    <xf numFmtId="180" fontId="37" fillId="2" borderId="46" xfId="1" applyNumberFormat="1" applyFont="1" applyFill="1" applyBorder="1" applyAlignment="1" applyProtection="1">
      <alignment horizontal="center" vertical="center" textRotation="90" shrinkToFit="1"/>
      <protection hidden="1"/>
    </xf>
    <xf numFmtId="0" fontId="36" fillId="2" borderId="14" xfId="1" applyFont="1" applyFill="1" applyBorder="1" applyAlignment="1" applyProtection="1">
      <alignment horizontal="center" shrinkToFit="1"/>
      <protection hidden="1"/>
    </xf>
    <xf numFmtId="180" fontId="38" fillId="2" borderId="38" xfId="1" applyNumberFormat="1" applyFont="1" applyFill="1" applyBorder="1" applyAlignment="1" applyProtection="1">
      <alignment horizontal="right" vertical="center" shrinkToFit="1"/>
      <protection hidden="1"/>
    </xf>
    <xf numFmtId="180" fontId="38" fillId="2" borderId="0" xfId="1" applyNumberFormat="1" applyFont="1" applyFill="1" applyBorder="1" applyAlignment="1" applyProtection="1">
      <alignment horizontal="right" vertical="center" shrinkToFit="1"/>
      <protection hidden="1"/>
    </xf>
    <xf numFmtId="181" fontId="38" fillId="2" borderId="0" xfId="1" applyNumberFormat="1" applyFont="1" applyFill="1" applyBorder="1" applyAlignment="1" applyProtection="1">
      <alignment horizontal="right" vertical="center" shrinkToFit="1"/>
      <protection hidden="1"/>
    </xf>
    <xf numFmtId="180" fontId="40" fillId="3" borderId="38" xfId="1" applyNumberFormat="1" applyFont="1" applyFill="1" applyBorder="1" applyAlignment="1" applyProtection="1">
      <alignment horizontal="right" vertical="center" shrinkToFit="1"/>
      <protection hidden="1"/>
    </xf>
    <xf numFmtId="180" fontId="40" fillId="2" borderId="14" xfId="1" applyNumberFormat="1" applyFont="1" applyFill="1" applyBorder="1" applyAlignment="1" applyProtection="1">
      <alignment horizontal="right" vertical="center" shrinkToFit="1"/>
      <protection hidden="1"/>
    </xf>
    <xf numFmtId="183" fontId="7" fillId="4" borderId="37" xfId="1" applyNumberFormat="1" applyFont="1" applyFill="1" applyBorder="1" applyAlignment="1" applyProtection="1">
      <alignment horizontal="center" vertical="center" shrinkToFit="1"/>
      <protection locked="0"/>
    </xf>
    <xf numFmtId="0" fontId="7" fillId="4" borderId="22" xfId="1" applyFont="1" applyFill="1" applyBorder="1" applyAlignment="1" applyProtection="1">
      <alignment horizontal="center" vertical="center" shrinkToFit="1"/>
      <protection locked="0"/>
    </xf>
    <xf numFmtId="0" fontId="7" fillId="4" borderId="27" xfId="1" applyFont="1" applyFill="1" applyBorder="1" applyAlignment="1" applyProtection="1">
      <alignment horizontal="left" vertical="center"/>
      <protection locked="0"/>
    </xf>
    <xf numFmtId="0" fontId="7" fillId="4" borderId="11" xfId="1" applyFont="1" applyFill="1" applyBorder="1" applyAlignment="1" applyProtection="1">
      <alignment horizontal="left" vertical="center"/>
      <protection locked="0"/>
    </xf>
    <xf numFmtId="0" fontId="22" fillId="4" borderId="22" xfId="1" applyFont="1" applyFill="1" applyBorder="1" applyAlignment="1" applyProtection="1">
      <alignment horizontal="left" vertical="distributed" wrapText="1"/>
      <protection locked="0"/>
    </xf>
    <xf numFmtId="0" fontId="22" fillId="4" borderId="18" xfId="1" applyFont="1" applyFill="1" applyBorder="1" applyAlignment="1" applyProtection="1">
      <alignment horizontal="left" vertical="distributed" wrapText="1"/>
      <protection locked="0"/>
    </xf>
    <xf numFmtId="0" fontId="7" fillId="4" borderId="23" xfId="1" applyFont="1" applyFill="1" applyBorder="1" applyAlignment="1" applyProtection="1">
      <alignment horizontal="center" vertical="center" shrinkToFit="1"/>
      <protection locked="0"/>
    </xf>
    <xf numFmtId="0" fontId="7" fillId="4" borderId="24" xfId="1" applyFont="1" applyFill="1" applyBorder="1" applyAlignment="1" applyProtection="1">
      <alignment horizontal="left" vertical="center"/>
      <protection locked="0"/>
    </xf>
    <xf numFmtId="0" fontId="7" fillId="4" borderId="28" xfId="1" applyFont="1" applyFill="1" applyBorder="1" applyAlignment="1" applyProtection="1">
      <alignment horizontal="center" vertical="center" shrinkToFit="1"/>
      <protection locked="0"/>
    </xf>
    <xf numFmtId="0" fontId="7" fillId="4" borderId="29" xfId="1" applyFont="1" applyFill="1" applyBorder="1" applyAlignment="1" applyProtection="1">
      <alignment horizontal="center" vertical="center" shrinkToFit="1"/>
      <protection locked="0"/>
    </xf>
    <xf numFmtId="0" fontId="7" fillId="4" borderId="30" xfId="1" applyFont="1" applyFill="1" applyBorder="1" applyAlignment="1" applyProtection="1">
      <alignment horizontal="center" vertical="center" shrinkToFit="1"/>
      <protection locked="0"/>
    </xf>
    <xf numFmtId="0" fontId="7" fillId="4" borderId="32" xfId="1" applyFont="1" applyFill="1" applyBorder="1" applyAlignment="1" applyProtection="1">
      <alignment horizontal="center" vertical="center" shrinkToFit="1"/>
      <protection locked="0"/>
    </xf>
    <xf numFmtId="0" fontId="7" fillId="4" borderId="33" xfId="1" applyFont="1" applyFill="1" applyBorder="1" applyAlignment="1" applyProtection="1">
      <alignment horizontal="center" vertical="center" shrinkToFit="1"/>
      <protection locked="0"/>
    </xf>
    <xf numFmtId="0" fontId="7" fillId="4" borderId="34" xfId="1" applyFont="1" applyFill="1" applyBorder="1" applyAlignment="1" applyProtection="1">
      <alignment horizontal="center" vertical="center"/>
      <protection locked="0"/>
    </xf>
    <xf numFmtId="0" fontId="7" fillId="4" borderId="35" xfId="1" applyFont="1" applyFill="1" applyBorder="1" applyAlignment="1" applyProtection="1">
      <alignment horizontal="center" vertical="center"/>
      <protection locked="0"/>
    </xf>
    <xf numFmtId="0" fontId="22" fillId="4" borderId="28" xfId="1" applyFont="1" applyFill="1" applyBorder="1" applyAlignment="1" applyProtection="1">
      <alignment horizontal="left" vertical="distributed" wrapText="1"/>
      <protection locked="0"/>
    </xf>
    <xf numFmtId="0" fontId="22" fillId="4" borderId="0" xfId="1" applyFont="1" applyFill="1" applyBorder="1" applyAlignment="1" applyProtection="1">
      <alignment horizontal="left" vertical="distributed" wrapText="1"/>
      <protection locked="0"/>
    </xf>
    <xf numFmtId="0" fontId="7" fillId="4" borderId="37" xfId="1" applyFont="1" applyFill="1" applyBorder="1" applyAlignment="1" applyProtection="1">
      <alignment horizontal="center" vertical="center" shrinkToFit="1"/>
      <protection locked="0"/>
    </xf>
    <xf numFmtId="180" fontId="40" fillId="2" borderId="0" xfId="1" applyNumberFormat="1" applyFont="1" applyFill="1" applyBorder="1" applyAlignment="1" applyProtection="1">
      <alignment horizontal="right" vertical="center" shrinkToFit="1"/>
      <protection hidden="1"/>
    </xf>
    <xf numFmtId="0" fontId="29" fillId="4" borderId="0" xfId="3" applyFont="1" applyFill="1" applyBorder="1" applyAlignment="1" applyProtection="1">
      <alignment shrinkToFit="1"/>
      <protection hidden="1"/>
    </xf>
    <xf numFmtId="0" fontId="30" fillId="4" borderId="0" xfId="3" applyFont="1" applyFill="1" applyBorder="1" applyAlignment="1" applyProtection="1">
      <alignment vertical="top" shrinkToFit="1"/>
      <protection hidden="1"/>
    </xf>
    <xf numFmtId="0" fontId="1" fillId="8" borderId="20" xfId="1" applyFill="1" applyBorder="1" applyAlignment="1" applyProtection="1">
      <alignment horizontal="left" vertical="center"/>
      <protection hidden="1"/>
    </xf>
    <xf numFmtId="0" fontId="1" fillId="8" borderId="27" xfId="1" applyFill="1" applyBorder="1" applyAlignment="1" applyProtection="1">
      <alignment horizontal="left" vertical="center"/>
      <protection hidden="1"/>
    </xf>
    <xf numFmtId="0" fontId="1" fillId="8" borderId="19" xfId="1" applyFill="1" applyBorder="1" applyAlignment="1" applyProtection="1">
      <alignment horizontal="left" vertical="center"/>
      <protection hidden="1"/>
    </xf>
    <xf numFmtId="0" fontId="27" fillId="8" borderId="20" xfId="1" applyFont="1" applyFill="1" applyBorder="1" applyAlignment="1" applyProtection="1">
      <alignment horizontal="center" vertical="center" shrinkToFit="1"/>
      <protection hidden="1"/>
    </xf>
    <xf numFmtId="0" fontId="27" fillId="8" borderId="20" xfId="1" applyFont="1" applyFill="1" applyBorder="1" applyAlignment="1" applyProtection="1">
      <alignment horizontal="center" vertical="center" shrinkToFit="1"/>
      <protection locked="0"/>
    </xf>
    <xf numFmtId="179" fontId="7" fillId="8" borderId="20" xfId="1" applyNumberFormat="1" applyFont="1" applyFill="1" applyBorder="1" applyAlignment="1" applyProtection="1">
      <alignment vertical="center"/>
      <protection hidden="1"/>
    </xf>
    <xf numFmtId="0" fontId="1" fillId="8" borderId="10" xfId="1" applyFill="1" applyBorder="1" applyAlignment="1" applyProtection="1">
      <alignment horizontal="left" vertical="center"/>
      <protection hidden="1"/>
    </xf>
    <xf numFmtId="0" fontId="1" fillId="8" borderId="11" xfId="1" applyFill="1" applyBorder="1" applyAlignment="1" applyProtection="1">
      <alignment horizontal="left" vertical="center"/>
      <protection hidden="1"/>
    </xf>
    <xf numFmtId="0" fontId="1" fillId="8" borderId="9" xfId="1" applyFill="1" applyBorder="1" applyAlignment="1" applyProtection="1">
      <alignment horizontal="left" vertical="center"/>
      <protection hidden="1"/>
    </xf>
    <xf numFmtId="0" fontId="27" fillId="8" borderId="10" xfId="1" applyFont="1" applyFill="1" applyBorder="1" applyAlignment="1" applyProtection="1">
      <alignment horizontal="center" vertical="center" shrinkToFit="1"/>
      <protection hidden="1"/>
    </xf>
    <xf numFmtId="0" fontId="27" fillId="8" borderId="10" xfId="1" applyFont="1" applyFill="1" applyBorder="1" applyAlignment="1" applyProtection="1">
      <alignment horizontal="center" vertical="center" shrinkToFit="1"/>
      <protection locked="0"/>
    </xf>
    <xf numFmtId="179" fontId="7" fillId="8" borderId="10" xfId="1" applyNumberFormat="1" applyFont="1" applyFill="1" applyBorder="1" applyAlignment="1" applyProtection="1">
      <alignment vertical="center"/>
      <protection hidden="1"/>
    </xf>
    <xf numFmtId="0" fontId="1" fillId="8" borderId="25" xfId="1" applyFill="1" applyBorder="1" applyAlignment="1" applyProtection="1">
      <alignment horizontal="left" vertical="center"/>
      <protection hidden="1"/>
    </xf>
    <xf numFmtId="0" fontId="27" fillId="8" borderId="25" xfId="1" applyFont="1" applyFill="1" applyBorder="1" applyAlignment="1" applyProtection="1">
      <alignment horizontal="left" vertical="center"/>
      <protection hidden="1"/>
    </xf>
    <xf numFmtId="0" fontId="1" fillId="8" borderId="24" xfId="1" applyFill="1" applyBorder="1" applyAlignment="1" applyProtection="1">
      <alignment horizontal="left" vertical="center"/>
      <protection hidden="1"/>
    </xf>
    <xf numFmtId="0" fontId="1" fillId="8" borderId="23" xfId="1" applyFill="1" applyBorder="1" applyAlignment="1" applyProtection="1">
      <alignment horizontal="left" vertical="center"/>
      <protection hidden="1"/>
    </xf>
    <xf numFmtId="0" fontId="27" fillId="8" borderId="25" xfId="1" applyFont="1" applyFill="1" applyBorder="1" applyAlignment="1" applyProtection="1">
      <alignment horizontal="right" vertical="center"/>
      <protection hidden="1"/>
    </xf>
    <xf numFmtId="176" fontId="7" fillId="8" borderId="25" xfId="1" applyNumberFormat="1" applyFont="1" applyFill="1" applyBorder="1" applyAlignment="1" applyProtection="1">
      <alignment vertical="center"/>
      <protection hidden="1"/>
    </xf>
    <xf numFmtId="0" fontId="1" fillId="7" borderId="0" xfId="1" applyFill="1" applyBorder="1" applyAlignment="1" applyProtection="1">
      <alignment horizontal="left" vertical="center"/>
      <protection hidden="1"/>
    </xf>
    <xf numFmtId="0" fontId="1" fillId="7" borderId="5" xfId="1" applyFill="1" applyBorder="1" applyAlignment="1" applyProtection="1">
      <alignment horizontal="left" vertical="center"/>
      <protection hidden="1"/>
    </xf>
    <xf numFmtId="0" fontId="18" fillId="7" borderId="0" xfId="3" applyFont="1" applyFill="1" applyBorder="1" applyAlignment="1" applyProtection="1">
      <alignment horizontal="left" vertical="top" shrinkToFit="1"/>
      <protection hidden="1"/>
    </xf>
    <xf numFmtId="0" fontId="1" fillId="7" borderId="0" xfId="1" applyFill="1" applyAlignment="1" applyProtection="1">
      <alignment horizontal="left" vertical="center"/>
      <protection hidden="1"/>
    </xf>
    <xf numFmtId="0" fontId="1" fillId="7" borderId="1" xfId="1" applyFill="1" applyBorder="1" applyAlignment="1" applyProtection="1">
      <alignment horizontal="left" vertical="center"/>
      <protection hidden="1"/>
    </xf>
    <xf numFmtId="0" fontId="1" fillId="7" borderId="45" xfId="1" applyFill="1" applyBorder="1" applyAlignment="1" applyProtection="1">
      <alignment horizontal="left" vertical="center"/>
      <protection hidden="1"/>
    </xf>
    <xf numFmtId="0" fontId="1" fillId="7" borderId="46" xfId="1" applyFill="1" applyBorder="1" applyAlignment="1" applyProtection="1">
      <alignment horizontal="left" vertical="center"/>
      <protection hidden="1"/>
    </xf>
    <xf numFmtId="0" fontId="1" fillId="7" borderId="47" xfId="1" applyFill="1" applyBorder="1" applyAlignment="1" applyProtection="1">
      <alignment horizontal="left" vertical="center"/>
      <protection hidden="1"/>
    </xf>
    <xf numFmtId="0" fontId="1" fillId="2" borderId="0" xfId="1" applyFill="1" applyBorder="1" applyAlignment="1" applyProtection="1">
      <alignment horizontal="left" vertical="center"/>
      <protection hidden="1"/>
    </xf>
    <xf numFmtId="180" fontId="39" fillId="2" borderId="38" xfId="1" applyNumberFormat="1" applyFont="1" applyFill="1" applyBorder="1" applyAlignment="1" applyProtection="1">
      <alignment horizontal="right" vertical="center" shrinkToFit="1"/>
      <protection hidden="1"/>
    </xf>
    <xf numFmtId="180" fontId="39" fillId="2" borderId="14" xfId="1" applyNumberFormat="1" applyFont="1" applyFill="1" applyBorder="1" applyAlignment="1" applyProtection="1">
      <alignment horizontal="right" vertical="center" shrinkToFit="1"/>
      <protection hidden="1"/>
    </xf>
    <xf numFmtId="0" fontId="21" fillId="4" borderId="35" xfId="1" applyFont="1" applyFill="1" applyBorder="1" applyAlignment="1" applyProtection="1">
      <alignment horizontal="right" vertical="center" textRotation="180" shrinkToFit="1"/>
      <protection hidden="1"/>
    </xf>
    <xf numFmtId="0" fontId="42" fillId="4" borderId="0" xfId="1" applyFont="1" applyFill="1" applyAlignment="1" applyProtection="1">
      <alignment horizontal="left"/>
      <protection hidden="1"/>
    </xf>
    <xf numFmtId="182" fontId="41" fillId="2" borderId="0" xfId="1" applyNumberFormat="1" applyFont="1" applyFill="1" applyBorder="1" applyAlignment="1" applyProtection="1">
      <alignment horizontal="center" vertical="top" shrinkToFit="1"/>
      <protection locked="0"/>
    </xf>
    <xf numFmtId="0" fontId="20" fillId="4" borderId="19" xfId="1" applyFont="1" applyFill="1" applyBorder="1" applyAlignment="1" applyProtection="1">
      <alignment horizontal="left" vertical="center" shrinkToFit="1"/>
      <protection hidden="1"/>
    </xf>
    <xf numFmtId="0" fontId="1" fillId="5" borderId="20" xfId="1" applyFill="1" applyBorder="1" applyAlignment="1" applyProtection="1">
      <alignment horizontal="left" vertical="center" shrinkToFit="1"/>
      <protection hidden="1"/>
    </xf>
    <xf numFmtId="178" fontId="7" fillId="4" borderId="18" xfId="1" applyNumberFormat="1" applyFont="1" applyFill="1" applyBorder="1" applyAlignment="1" applyProtection="1">
      <alignment horizontal="right" vertical="center"/>
      <protection locked="0"/>
    </xf>
    <xf numFmtId="0" fontId="22" fillId="4" borderId="19" xfId="1" applyFont="1" applyFill="1" applyBorder="1" applyAlignment="1" applyProtection="1">
      <alignment horizontal="left" vertical="distributed" wrapText="1"/>
      <protection locked="0"/>
    </xf>
    <xf numFmtId="0" fontId="22" fillId="4" borderId="20" xfId="1" applyFont="1" applyFill="1" applyBorder="1" applyAlignment="1" applyProtection="1">
      <alignment horizontal="left" vertical="distributed" wrapText="1"/>
      <protection locked="0"/>
    </xf>
    <xf numFmtId="0" fontId="3" fillId="9" borderId="1" xfId="1" applyFont="1" applyFill="1" applyBorder="1" applyAlignment="1" applyProtection="1">
      <alignment horizontal="right" vertical="center" textRotation="90"/>
      <protection hidden="1"/>
    </xf>
    <xf numFmtId="0" fontId="5" fillId="4" borderId="6" xfId="1" applyFont="1" applyFill="1" applyBorder="1" applyAlignment="1" applyProtection="1">
      <alignment horizontal="center" vertical="center"/>
      <protection hidden="1"/>
    </xf>
    <xf numFmtId="0" fontId="5" fillId="4" borderId="7" xfId="1" applyFont="1" applyFill="1" applyBorder="1" applyAlignment="1" applyProtection="1">
      <alignment horizontal="center" vertical="center"/>
      <protection hidden="1"/>
    </xf>
    <xf numFmtId="0" fontId="5" fillId="4" borderId="8" xfId="1" applyFont="1" applyFill="1" applyBorder="1" applyAlignment="1" applyProtection="1">
      <alignment horizontal="center" vertical="center"/>
      <protection hidden="1"/>
    </xf>
    <xf numFmtId="0" fontId="6" fillId="4" borderId="0" xfId="1" applyFont="1" applyFill="1" applyAlignment="1" applyProtection="1">
      <alignment horizontal="left" vertical="center"/>
      <protection hidden="1"/>
    </xf>
    <xf numFmtId="0" fontId="1" fillId="4" borderId="0" xfId="1" applyFill="1" applyAlignment="1" applyProtection="1">
      <alignment horizontal="left" vertical="center"/>
      <protection hidden="1"/>
    </xf>
    <xf numFmtId="0" fontId="7" fillId="6" borderId="9" xfId="1" applyFont="1" applyFill="1" applyBorder="1" applyAlignment="1" applyProtection="1">
      <alignment horizontal="center" vertical="center" wrapText="1"/>
      <protection locked="0"/>
    </xf>
    <xf numFmtId="0" fontId="7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9" xfId="1" applyFont="1" applyFill="1" applyBorder="1" applyAlignment="1" applyProtection="1">
      <alignment horizontal="left" vertical="center" wrapText="1"/>
      <protection locked="0"/>
    </xf>
    <xf numFmtId="0" fontId="9" fillId="6" borderId="10" xfId="1" applyFont="1" applyFill="1" applyBorder="1" applyAlignment="1" applyProtection="1">
      <alignment horizontal="left" vertical="center" wrapText="1"/>
      <protection locked="0"/>
    </xf>
    <xf numFmtId="0" fontId="9" fillId="6" borderId="11" xfId="1" applyFont="1" applyFill="1" applyBorder="1" applyAlignment="1" applyProtection="1">
      <alignment horizontal="left" vertical="center" wrapText="1"/>
      <protection locked="0"/>
    </xf>
    <xf numFmtId="31" fontId="10" fillId="4" borderId="12" xfId="1" quotePrefix="1" applyNumberFormat="1" applyFont="1" applyFill="1" applyBorder="1" applyAlignment="1" applyProtection="1">
      <alignment horizontal="left" shrinkToFit="1"/>
      <protection hidden="1"/>
    </xf>
    <xf numFmtId="0" fontId="12" fillId="4" borderId="13" xfId="1" applyFont="1" applyFill="1" applyBorder="1" applyAlignment="1" applyProtection="1">
      <alignment horizontal="left" vertical="center" shrinkToFit="1"/>
      <protection hidden="1"/>
    </xf>
    <xf numFmtId="176" fontId="14" fillId="4" borderId="13" xfId="1" applyNumberFormat="1" applyFont="1" applyFill="1" applyBorder="1" applyAlignment="1" applyProtection="1">
      <alignment horizontal="left" vertical="center"/>
      <protection hidden="1"/>
    </xf>
    <xf numFmtId="0" fontId="17" fillId="4" borderId="15" xfId="1" applyFont="1" applyFill="1" applyBorder="1" applyAlignment="1" applyProtection="1">
      <alignment horizontal="center" vertical="center" shrinkToFit="1"/>
      <protection hidden="1"/>
    </xf>
    <xf numFmtId="0" fontId="18" fillId="4" borderId="16" xfId="1" applyFont="1" applyFill="1" applyBorder="1" applyAlignment="1" applyProtection="1">
      <alignment horizontal="center" vertical="center" shrinkToFit="1"/>
      <protection hidden="1"/>
    </xf>
    <xf numFmtId="0" fontId="18" fillId="4" borderId="17" xfId="1" applyFont="1" applyFill="1" applyBorder="1" applyAlignment="1" applyProtection="1">
      <alignment horizontal="center" vertical="center" shrinkToFit="1"/>
      <protection hidden="1"/>
    </xf>
    <xf numFmtId="0" fontId="9" fillId="4" borderId="15" xfId="1" applyFont="1" applyFill="1" applyBorder="1" applyAlignment="1" applyProtection="1">
      <alignment horizontal="center" vertical="center" wrapText="1"/>
      <protection hidden="1"/>
    </xf>
    <xf numFmtId="0" fontId="9" fillId="4" borderId="17" xfId="1" applyFont="1" applyFill="1" applyBorder="1" applyAlignment="1" applyProtection="1">
      <alignment horizontal="center" vertical="center" wrapText="1"/>
      <protection hidden="1"/>
    </xf>
    <xf numFmtId="178" fontId="7" fillId="4" borderId="23" xfId="1" applyNumberFormat="1" applyFont="1" applyFill="1" applyBorder="1" applyAlignment="1" applyProtection="1">
      <alignment horizontal="right" vertical="center"/>
      <protection locked="0"/>
    </xf>
    <xf numFmtId="178" fontId="7" fillId="4" borderId="24" xfId="1" applyNumberFormat="1" applyFont="1" applyFill="1" applyBorder="1" applyAlignment="1" applyProtection="1">
      <alignment horizontal="right" vertical="center"/>
      <protection locked="0"/>
    </xf>
    <xf numFmtId="0" fontId="22" fillId="4" borderId="23" xfId="1" applyFont="1" applyFill="1" applyBorder="1" applyAlignment="1" applyProtection="1">
      <alignment horizontal="left" vertical="distributed" wrapText="1"/>
      <protection locked="0"/>
    </xf>
    <xf numFmtId="0" fontId="22" fillId="4" borderId="25" xfId="1" applyFont="1" applyFill="1" applyBorder="1" applyAlignment="1" applyProtection="1">
      <alignment horizontal="left" vertical="distributed" wrapText="1"/>
      <protection locked="0"/>
    </xf>
    <xf numFmtId="0" fontId="18" fillId="4" borderId="15" xfId="1" applyFont="1" applyFill="1" applyBorder="1" applyAlignment="1" applyProtection="1">
      <alignment horizontal="center" vertical="center" shrinkToFit="1"/>
      <protection hidden="1"/>
    </xf>
    <xf numFmtId="0" fontId="22" fillId="4" borderId="9" xfId="1" applyFont="1" applyFill="1" applyBorder="1" applyAlignment="1" applyProtection="1">
      <alignment horizontal="left" vertical="distributed" wrapText="1"/>
      <protection locked="0"/>
    </xf>
    <xf numFmtId="0" fontId="22" fillId="4" borderId="10" xfId="1" applyFont="1" applyFill="1" applyBorder="1" applyAlignment="1" applyProtection="1">
      <alignment horizontal="left" vertical="distributed" wrapText="1"/>
      <protection locked="0"/>
    </xf>
    <xf numFmtId="178" fontId="7" fillId="4" borderId="19" xfId="1" applyNumberFormat="1" applyFont="1" applyFill="1" applyBorder="1" applyAlignment="1" applyProtection="1">
      <alignment horizontal="right" vertical="center"/>
      <protection locked="0"/>
    </xf>
    <xf numFmtId="178" fontId="7" fillId="4" borderId="27" xfId="1" applyNumberFormat="1" applyFont="1" applyFill="1" applyBorder="1" applyAlignment="1" applyProtection="1">
      <alignment horizontal="right" vertical="center"/>
      <protection locked="0"/>
    </xf>
    <xf numFmtId="0" fontId="7" fillId="4" borderId="33" xfId="1" applyFont="1" applyFill="1" applyBorder="1" applyAlignment="1" applyProtection="1">
      <alignment horizontal="left" vertical="center"/>
      <protection hidden="1"/>
    </xf>
    <xf numFmtId="0" fontId="7" fillId="4" borderId="14" xfId="1" applyFont="1" applyFill="1" applyBorder="1" applyAlignment="1" applyProtection="1">
      <alignment horizontal="left" vertical="center"/>
      <protection hidden="1"/>
    </xf>
    <xf numFmtId="0" fontId="7" fillId="4" borderId="34" xfId="1" applyFont="1" applyFill="1" applyBorder="1" applyAlignment="1" applyProtection="1">
      <alignment horizontal="center" vertical="center"/>
      <protection locked="0"/>
    </xf>
    <xf numFmtId="0" fontId="7" fillId="4" borderId="35" xfId="1" applyFont="1" applyFill="1" applyBorder="1" applyAlignment="1" applyProtection="1">
      <alignment horizontal="center" vertical="center"/>
      <protection locked="0"/>
    </xf>
    <xf numFmtId="0" fontId="9" fillId="4" borderId="34" xfId="1" applyFont="1" applyFill="1" applyBorder="1" applyAlignment="1" applyProtection="1">
      <alignment horizontal="center"/>
      <protection locked="0"/>
    </xf>
    <xf numFmtId="0" fontId="24" fillId="4" borderId="35" xfId="1" applyFont="1" applyFill="1" applyBorder="1" applyAlignment="1" applyProtection="1">
      <alignment horizontal="center"/>
      <protection locked="0"/>
    </xf>
    <xf numFmtId="0" fontId="11" fillId="4" borderId="34" xfId="1" applyFont="1" applyFill="1" applyBorder="1" applyAlignment="1" applyProtection="1">
      <alignment horizontal="left" vertical="center"/>
      <protection hidden="1"/>
    </xf>
    <xf numFmtId="0" fontId="11" fillId="4" borderId="36" xfId="1" applyFont="1" applyFill="1" applyBorder="1" applyAlignment="1" applyProtection="1">
      <alignment horizontal="left" vertical="center"/>
      <protection hidden="1"/>
    </xf>
    <xf numFmtId="178" fontId="7" fillId="4" borderId="34" xfId="1" applyNumberFormat="1" applyFont="1" applyFill="1" applyBorder="1" applyAlignment="1" applyProtection="1">
      <alignment horizontal="right" vertical="center"/>
      <protection locked="0"/>
    </xf>
    <xf numFmtId="178" fontId="7" fillId="4" borderId="35" xfId="1" applyNumberFormat="1" applyFont="1" applyFill="1" applyBorder="1" applyAlignment="1" applyProtection="1">
      <alignment horizontal="right" vertical="center"/>
      <protection locked="0"/>
    </xf>
    <xf numFmtId="0" fontId="7" fillId="8" borderId="20" xfId="1" applyFont="1" applyFill="1" applyBorder="1" applyAlignment="1" applyProtection="1">
      <alignment horizontal="distributed" vertical="center"/>
      <protection hidden="1"/>
    </xf>
    <xf numFmtId="178" fontId="7" fillId="8" borderId="19" xfId="1" applyNumberFormat="1" applyFont="1" applyFill="1" applyBorder="1" applyAlignment="1" applyProtection="1">
      <alignment horizontal="right" vertical="center"/>
      <protection locked="0"/>
    </xf>
    <xf numFmtId="178" fontId="7" fillId="8" borderId="27" xfId="1" applyNumberFormat="1" applyFont="1" applyFill="1" applyBorder="1" applyAlignment="1" applyProtection="1">
      <alignment horizontal="right" vertical="center"/>
      <protection locked="0"/>
    </xf>
    <xf numFmtId="0" fontId="7" fillId="8" borderId="10" xfId="1" applyFont="1" applyFill="1" applyBorder="1" applyAlignment="1" applyProtection="1">
      <alignment horizontal="distributed" vertical="center"/>
      <protection hidden="1"/>
    </xf>
    <xf numFmtId="178" fontId="7" fillId="8" borderId="9" xfId="1" applyNumberFormat="1" applyFont="1" applyFill="1" applyBorder="1" applyAlignment="1" applyProtection="1">
      <alignment horizontal="right" vertical="center"/>
      <protection locked="0"/>
    </xf>
    <xf numFmtId="178" fontId="7" fillId="8" borderId="11" xfId="1" applyNumberFormat="1" applyFont="1" applyFill="1" applyBorder="1" applyAlignment="1" applyProtection="1">
      <alignment horizontal="right" vertical="center"/>
      <protection locked="0"/>
    </xf>
    <xf numFmtId="0" fontId="7" fillId="8" borderId="9" xfId="1" applyFont="1" applyFill="1" applyBorder="1" applyAlignment="1" applyProtection="1">
      <alignment horizontal="left" vertical="center"/>
      <protection hidden="1"/>
    </xf>
    <xf numFmtId="0" fontId="7" fillId="8" borderId="10" xfId="1" applyFont="1" applyFill="1" applyBorder="1" applyAlignment="1" applyProtection="1">
      <alignment horizontal="left" vertical="center"/>
      <protection hidden="1"/>
    </xf>
    <xf numFmtId="0" fontId="19" fillId="9" borderId="43" xfId="3" applyFont="1" applyFill="1" applyBorder="1" applyAlignment="1" applyProtection="1">
      <alignment horizontal="left" vertical="top" shrinkToFit="1"/>
      <protection hidden="1"/>
    </xf>
    <xf numFmtId="0" fontId="18" fillId="9" borderId="14" xfId="3" applyFont="1" applyFill="1" applyBorder="1" applyAlignment="1" applyProtection="1">
      <alignment horizontal="left" vertical="top" shrinkToFit="1"/>
      <protection hidden="1"/>
    </xf>
    <xf numFmtId="0" fontId="18" fillId="9" borderId="44" xfId="3" applyFont="1" applyFill="1" applyBorder="1" applyAlignment="1" applyProtection="1">
      <alignment horizontal="left" vertical="top" shrinkToFit="1"/>
      <protection hidden="1"/>
    </xf>
    <xf numFmtId="178" fontId="7" fillId="8" borderId="23" xfId="1" applyNumberFormat="1" applyFont="1" applyFill="1" applyBorder="1" applyAlignment="1" applyProtection="1">
      <alignment horizontal="right" vertical="center"/>
      <protection hidden="1"/>
    </xf>
    <xf numFmtId="178" fontId="7" fillId="8" borderId="24" xfId="1" applyNumberFormat="1" applyFont="1" applyFill="1" applyBorder="1" applyAlignment="1" applyProtection="1">
      <alignment horizontal="right" vertical="center"/>
      <protection hidden="1"/>
    </xf>
    <xf numFmtId="0" fontId="28" fillId="8" borderId="39" xfId="3" applyFont="1" applyFill="1" applyBorder="1" applyAlignment="1" applyProtection="1">
      <alignment horizontal="center" vertical="center" shrinkToFit="1"/>
      <protection hidden="1"/>
    </xf>
    <xf numFmtId="0" fontId="28" fillId="8" borderId="36" xfId="3" applyFont="1" applyFill="1" applyBorder="1" applyAlignment="1" applyProtection="1">
      <alignment horizontal="center" vertical="center" shrinkToFit="1"/>
      <protection hidden="1"/>
    </xf>
    <xf numFmtId="0" fontId="28" fillId="8" borderId="40" xfId="3" applyFont="1" applyFill="1" applyBorder="1" applyAlignment="1" applyProtection="1">
      <alignment horizontal="center" vertical="center" shrinkToFit="1"/>
      <protection hidden="1"/>
    </xf>
    <xf numFmtId="0" fontId="29" fillId="9" borderId="48" xfId="3" applyFont="1" applyFill="1" applyBorder="1" applyAlignment="1" applyProtection="1">
      <alignment horizontal="left" shrinkToFit="1"/>
      <protection hidden="1"/>
    </xf>
    <xf numFmtId="0" fontId="29" fillId="9" borderId="49" xfId="3" applyFont="1" applyFill="1" applyBorder="1" applyAlignment="1" applyProtection="1">
      <alignment horizontal="left" shrinkToFit="1"/>
      <protection hidden="1"/>
    </xf>
    <xf numFmtId="0" fontId="29" fillId="9" borderId="50" xfId="3" applyFont="1" applyFill="1" applyBorder="1" applyAlignment="1" applyProtection="1">
      <alignment horizontal="left" shrinkToFit="1"/>
      <protection hidden="1"/>
    </xf>
    <xf numFmtId="0" fontId="30" fillId="9" borderId="51" xfId="3" applyFont="1" applyFill="1" applyBorder="1" applyAlignment="1" applyProtection="1">
      <alignment horizontal="left" vertical="top" shrinkToFit="1"/>
      <protection hidden="1"/>
    </xf>
    <xf numFmtId="0" fontId="30" fillId="9" borderId="32" xfId="3" applyFont="1" applyFill="1" applyBorder="1" applyAlignment="1" applyProtection="1">
      <alignment horizontal="left" vertical="top" shrinkToFit="1"/>
      <protection hidden="1"/>
    </xf>
    <xf numFmtId="0" fontId="30" fillId="9" borderId="52" xfId="3" applyFont="1" applyFill="1" applyBorder="1" applyAlignment="1" applyProtection="1">
      <alignment horizontal="left" vertical="top" shrinkToFit="1"/>
      <protection hidden="1"/>
    </xf>
    <xf numFmtId="0" fontId="34" fillId="9" borderId="41" xfId="3" applyFont="1" applyFill="1" applyBorder="1" applyAlignment="1" applyProtection="1">
      <alignment horizontal="left" shrinkToFit="1"/>
      <protection hidden="1"/>
    </xf>
    <xf numFmtId="0" fontId="18" fillId="9" borderId="38" xfId="3" applyFont="1" applyFill="1" applyBorder="1" applyAlignment="1" applyProtection="1">
      <alignment horizontal="left" shrinkToFit="1"/>
      <protection hidden="1"/>
    </xf>
    <xf numFmtId="0" fontId="18" fillId="9" borderId="42" xfId="3" applyFont="1" applyFill="1" applyBorder="1" applyAlignment="1" applyProtection="1">
      <alignment horizontal="left" shrinkToFit="1"/>
      <protection hidden="1"/>
    </xf>
    <xf numFmtId="185" fontId="45" fillId="8" borderId="10" xfId="1" applyNumberFormat="1" applyFont="1" applyFill="1" applyBorder="1" applyAlignment="1" applyProtection="1">
      <alignment horizontal="right" vertical="center"/>
      <protection hidden="1"/>
    </xf>
    <xf numFmtId="0" fontId="3" fillId="8" borderId="10" xfId="1" applyFont="1" applyFill="1" applyBorder="1" applyAlignment="1" applyProtection="1">
      <alignment horizontal="left" vertical="center"/>
      <protection hidden="1"/>
    </xf>
  </cellXfs>
  <cellStyles count="4">
    <cellStyle name="ハイパーリンク" xfId="2" builtinId="8"/>
    <cellStyle name="標準" xfId="0" builtinId="0"/>
    <cellStyle name="標準 2" xfId="1"/>
    <cellStyle name="標準_ＴＢＥＣ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71268</xdr:colOff>
      <xdr:row>5</xdr:row>
      <xdr:rowOff>142463</xdr:rowOff>
    </xdr:from>
    <xdr:to>
      <xdr:col>13</xdr:col>
      <xdr:colOff>193060</xdr:colOff>
      <xdr:row>7</xdr:row>
      <xdr:rowOff>191085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3" t="3227" r="86614" b="90319"/>
        <a:stretch/>
      </xdr:blipFill>
      <xdr:spPr>
        <a:xfrm rot="10800000">
          <a:off x="4945280" y="1438792"/>
          <a:ext cx="684000" cy="648000"/>
        </a:xfrm>
        <a:prstGeom prst="rect">
          <a:avLst/>
        </a:prstGeom>
      </xdr:spPr>
    </xdr:pic>
    <xdr:clientData/>
  </xdr:twoCellAnchor>
  <xdr:twoCellAnchor editAs="absolute">
    <xdr:from>
      <xdr:col>10</xdr:col>
      <xdr:colOff>619125</xdr:colOff>
      <xdr:row>4</xdr:row>
      <xdr:rowOff>47625</xdr:rowOff>
    </xdr:from>
    <xdr:to>
      <xdr:col>14</xdr:col>
      <xdr:colOff>257175</xdr:colOff>
      <xdr:row>8</xdr:row>
      <xdr:rowOff>228600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4314825" y="1000125"/>
          <a:ext cx="2190750" cy="1428750"/>
          <a:chOff x="433" y="123"/>
          <a:chExt cx="230" cy="150"/>
        </a:xfrm>
      </xdr:grpSpPr>
      <xdr:sp macro="" textlink="">
        <xdr:nvSpPr>
          <xdr:cNvPr id="4" name="Rectangle 1"/>
          <xdr:cNvSpPr>
            <a:spLocks noChangeArrowheads="1"/>
          </xdr:cNvSpPr>
        </xdr:nvSpPr>
        <xdr:spPr bwMode="auto">
          <a:xfrm>
            <a:off x="439" y="172"/>
            <a:ext cx="78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5" name="Rectangle 2"/>
          <xdr:cNvSpPr>
            <a:spLocks noChangeArrowheads="1"/>
          </xdr:cNvSpPr>
        </xdr:nvSpPr>
        <xdr:spPr bwMode="auto">
          <a:xfrm>
            <a:off x="535" y="190"/>
            <a:ext cx="91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6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duotone>
              <a:schemeClr val="accent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" y="123"/>
            <a:ext cx="54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Line 4"/>
          <xdr:cNvSpPr>
            <a:spLocks noChangeShapeType="1"/>
          </xdr:cNvSpPr>
        </xdr:nvSpPr>
        <xdr:spPr bwMode="auto">
          <a:xfrm>
            <a:off x="440" y="180"/>
            <a:ext cx="18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Text Box 5"/>
          <xdr:cNvSpPr txBox="1">
            <a:spLocks noChangeArrowheads="1"/>
          </xdr:cNvSpPr>
        </xdr:nvSpPr>
        <xdr:spPr bwMode="auto">
          <a:xfrm>
            <a:off x="437" y="156"/>
            <a:ext cx="226" cy="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7432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433" y="251"/>
            <a:ext cx="192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dist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(電話) ０９０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１８９１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-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７６７４</a:t>
            </a:r>
          </a:p>
        </xdr:txBody>
      </xdr:sp>
      <xdr:sp macro="" textlink="">
        <xdr:nvSpPr>
          <xdr:cNvPr id="10" name="Text Box 7"/>
          <xdr:cNvSpPr txBox="1">
            <a:spLocks noChangeArrowheads="1"/>
          </xdr:cNvSpPr>
        </xdr:nvSpPr>
        <xdr:spPr bwMode="auto">
          <a:xfrm>
            <a:off x="437" y="234"/>
            <a:ext cx="18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dist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橿原市山之坊町６３９番地</a:t>
            </a:r>
          </a:p>
        </xdr:txBody>
      </xdr:sp>
      <xdr:sp macro="" textlink="">
        <xdr:nvSpPr>
          <xdr:cNvPr id="11" name="Text Box 8"/>
          <xdr:cNvSpPr txBox="1">
            <a:spLocks noChangeArrowheads="1"/>
          </xdr:cNvSpPr>
        </xdr:nvSpPr>
        <xdr:spPr bwMode="auto">
          <a:xfrm>
            <a:off x="437" y="219"/>
            <a:ext cx="82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〒634-0071</a:t>
            </a:r>
          </a:p>
        </xdr:txBody>
      </xdr:sp>
    </xdr:grpSp>
    <xdr:clientData/>
  </xdr:twoCellAnchor>
  <xdr:twoCellAnchor>
    <xdr:from>
      <xdr:col>13</xdr:col>
      <xdr:colOff>704850</xdr:colOff>
      <xdr:row>6</xdr:row>
      <xdr:rowOff>38100</xdr:rowOff>
    </xdr:from>
    <xdr:to>
      <xdr:col>14</xdr:col>
      <xdr:colOff>333375</xdr:colOff>
      <xdr:row>7</xdr:row>
      <xdr:rowOff>133350</xdr:rowOff>
    </xdr:to>
    <xdr:pic>
      <xdr:nvPicPr>
        <xdr:cNvPr id="1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590675"/>
          <a:ext cx="43815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123826</xdr:colOff>
      <xdr:row>1</xdr:row>
      <xdr:rowOff>266699</xdr:rowOff>
    </xdr:from>
    <xdr:to>
      <xdr:col>6</xdr:col>
      <xdr:colOff>92274</xdr:colOff>
      <xdr:row>2</xdr:row>
      <xdr:rowOff>306264</xdr:rowOff>
    </xdr:to>
    <xdr:sp macro="" textlink="">
      <xdr:nvSpPr>
        <xdr:cNvPr id="14" name="角丸四角形 13"/>
        <xdr:cNvSpPr/>
      </xdr:nvSpPr>
      <xdr:spPr>
        <a:xfrm rot="21287944">
          <a:off x="590551" y="342899"/>
          <a:ext cx="1130498" cy="382465"/>
        </a:xfrm>
        <a:prstGeom prst="roundRect">
          <a:avLst>
            <a:gd name="adj" fmla="val 1586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19051</xdr:colOff>
      <xdr:row>1</xdr:row>
      <xdr:rowOff>209552</xdr:rowOff>
    </xdr:from>
    <xdr:to>
      <xdr:col>5</xdr:col>
      <xdr:colOff>350756</xdr:colOff>
      <xdr:row>2</xdr:row>
      <xdr:rowOff>260444</xdr:rowOff>
    </xdr:to>
    <xdr:sp macro="" textlink="">
      <xdr:nvSpPr>
        <xdr:cNvPr id="15" name="テキスト ボックス 14"/>
        <xdr:cNvSpPr txBox="1"/>
      </xdr:nvSpPr>
      <xdr:spPr>
        <a:xfrm rot="21220681">
          <a:off x="685801" y="285752"/>
          <a:ext cx="903205" cy="393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chemeClr val="accent6">
                  <a:lumMod val="75000"/>
                </a:schemeClr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見 本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_RECS\10_&#26360;&#39006;\20_&#35336;&#31639;&#26360;_Excel\V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-VD2"/>
      <sheetName val="VD2-Data "/>
      <sheetName val="請求書"/>
    </sheetNames>
    <sheetDataSet>
      <sheetData sheetId="0"/>
      <sheetData sheetId="1">
        <row r="6">
          <cell r="D6">
            <v>8</v>
          </cell>
          <cell r="E6">
            <v>3.01</v>
          </cell>
          <cell r="F6">
            <v>0.13500000000000001</v>
          </cell>
          <cell r="G6">
            <v>0.21</v>
          </cell>
          <cell r="I6">
            <v>8</v>
          </cell>
          <cell r="J6">
            <v>3.01</v>
          </cell>
          <cell r="K6">
            <v>0.154</v>
          </cell>
          <cell r="L6">
            <v>0.21</v>
          </cell>
          <cell r="N6">
            <v>8</v>
          </cell>
        </row>
        <row r="7">
          <cell r="D7">
            <v>14</v>
          </cell>
          <cell r="E7">
            <v>1.71</v>
          </cell>
          <cell r="F7">
            <v>0.127</v>
          </cell>
          <cell r="G7">
            <v>0.24</v>
          </cell>
          <cell r="I7">
            <v>14</v>
          </cell>
          <cell r="J7">
            <v>1.71</v>
          </cell>
          <cell r="K7">
            <v>0.14499999999999999</v>
          </cell>
          <cell r="L7">
            <v>0.24</v>
          </cell>
          <cell r="N7">
            <v>14</v>
          </cell>
        </row>
        <row r="8">
          <cell r="D8">
            <v>22</v>
          </cell>
          <cell r="E8">
            <v>1.08</v>
          </cell>
          <cell r="F8">
            <v>0.11799999999999999</v>
          </cell>
          <cell r="G8">
            <v>0.27</v>
          </cell>
          <cell r="I8">
            <v>22</v>
          </cell>
          <cell r="J8">
            <v>1.08</v>
          </cell>
          <cell r="K8">
            <v>0.13500000000000001</v>
          </cell>
          <cell r="L8">
            <v>0.27</v>
          </cell>
          <cell r="N8">
            <v>22</v>
          </cell>
        </row>
        <row r="9">
          <cell r="D9">
            <v>38</v>
          </cell>
          <cell r="E9">
            <v>0.626</v>
          </cell>
          <cell r="F9">
            <v>0.108</v>
          </cell>
          <cell r="G9">
            <v>0.32</v>
          </cell>
          <cell r="I9">
            <v>38</v>
          </cell>
          <cell r="J9">
            <v>0.626</v>
          </cell>
          <cell r="K9">
            <v>0.124</v>
          </cell>
          <cell r="L9">
            <v>0.32</v>
          </cell>
          <cell r="N9">
            <v>38</v>
          </cell>
          <cell r="O9">
            <v>0.626</v>
          </cell>
          <cell r="P9">
            <v>0.28698368235161531</v>
          </cell>
        </row>
        <row r="10">
          <cell r="D10">
            <v>60</v>
          </cell>
          <cell r="E10">
            <v>0.39700000000000002</v>
          </cell>
          <cell r="F10">
            <v>0.1</v>
          </cell>
          <cell r="G10">
            <v>0.37</v>
          </cell>
          <cell r="I10">
            <v>60</v>
          </cell>
          <cell r="J10">
            <v>0.39700000000000002</v>
          </cell>
          <cell r="K10">
            <v>0.115</v>
          </cell>
          <cell r="L10">
            <v>0.37</v>
          </cell>
          <cell r="N10">
            <v>60</v>
          </cell>
        </row>
        <row r="11">
          <cell r="D11">
            <v>100</v>
          </cell>
          <cell r="E11">
            <v>0.23899999999999999</v>
          </cell>
          <cell r="F11">
            <v>9.2899999999999996E-2</v>
          </cell>
          <cell r="G11">
            <v>0.45</v>
          </cell>
          <cell r="I11">
            <v>100</v>
          </cell>
          <cell r="J11">
            <v>0.23899999999999999</v>
          </cell>
          <cell r="K11">
            <v>0.107</v>
          </cell>
          <cell r="L11">
            <v>0.45</v>
          </cell>
          <cell r="N11">
            <v>100</v>
          </cell>
        </row>
        <row r="12">
          <cell r="D12">
            <v>150</v>
          </cell>
          <cell r="E12">
            <v>0.159</v>
          </cell>
          <cell r="F12">
            <v>8.7900000000000006E-2</v>
          </cell>
          <cell r="G12">
            <v>0.52</v>
          </cell>
          <cell r="I12">
            <v>150</v>
          </cell>
          <cell r="J12">
            <v>0.159</v>
          </cell>
          <cell r="K12">
            <v>0.10199999999999999</v>
          </cell>
          <cell r="L12">
            <v>0.52</v>
          </cell>
          <cell r="N12">
            <v>150</v>
          </cell>
        </row>
        <row r="13">
          <cell r="D13">
            <v>200</v>
          </cell>
          <cell r="E13">
            <v>0.12</v>
          </cell>
          <cell r="F13">
            <v>8.72E-2</v>
          </cell>
          <cell r="G13">
            <v>0.51</v>
          </cell>
          <cell r="I13">
            <v>200</v>
          </cell>
          <cell r="J13">
            <v>0.12</v>
          </cell>
          <cell r="K13">
            <v>0.1</v>
          </cell>
          <cell r="L13">
            <v>0.51</v>
          </cell>
          <cell r="N13">
            <v>200</v>
          </cell>
        </row>
        <row r="14">
          <cell r="D14">
            <v>250</v>
          </cell>
          <cell r="E14">
            <v>9.8100000000000007E-2</v>
          </cell>
          <cell r="F14">
            <v>8.4699999999999998E-2</v>
          </cell>
          <cell r="G14">
            <v>0.55000000000000004</v>
          </cell>
          <cell r="I14">
            <v>250</v>
          </cell>
          <cell r="J14">
            <v>9.7699999999999995E-2</v>
          </cell>
          <cell r="K14">
            <v>9.7600000000000006E-2</v>
          </cell>
          <cell r="L14">
            <v>0.55000000000000004</v>
          </cell>
          <cell r="N14">
            <v>250</v>
          </cell>
        </row>
        <row r="15">
          <cell r="D15">
            <v>325</v>
          </cell>
          <cell r="E15">
            <v>7.6399999999999996E-2</v>
          </cell>
          <cell r="F15">
            <v>8.2100000000000006E-2</v>
          </cell>
          <cell r="G15">
            <v>0.61</v>
          </cell>
          <cell r="I15">
            <v>325</v>
          </cell>
          <cell r="J15">
            <v>7.5899999999999995E-2</v>
          </cell>
          <cell r="K15">
            <v>9.4299999999999995E-2</v>
          </cell>
          <cell r="L15">
            <v>0.61</v>
          </cell>
          <cell r="N15">
            <v>325</v>
          </cell>
        </row>
        <row r="16">
          <cell r="D16">
            <v>400</v>
          </cell>
          <cell r="E16">
            <v>6.3299999999999995E-2</v>
          </cell>
          <cell r="F16">
            <v>7.9799999999999996E-2</v>
          </cell>
          <cell r="G16">
            <v>0.67</v>
          </cell>
          <cell r="I16">
            <v>400</v>
          </cell>
          <cell r="J16">
            <v>6.2700000000000006E-2</v>
          </cell>
          <cell r="K16">
            <v>9.2200000000000004E-2</v>
          </cell>
          <cell r="L16">
            <v>0.67</v>
          </cell>
          <cell r="N16">
            <v>400</v>
          </cell>
        </row>
        <row r="17">
          <cell r="D17">
            <v>500</v>
          </cell>
          <cell r="E17">
            <v>5.21E-2</v>
          </cell>
          <cell r="F17">
            <v>7.7899999999999997E-2</v>
          </cell>
          <cell r="G17">
            <v>0.74</v>
          </cell>
          <cell r="I17">
            <v>500</v>
          </cell>
          <cell r="J17">
            <v>5.1299999999999998E-2</v>
          </cell>
          <cell r="K17">
            <v>0.09</v>
          </cell>
          <cell r="L17">
            <v>0.74</v>
          </cell>
          <cell r="N17">
            <v>500</v>
          </cell>
        </row>
        <row r="18">
          <cell r="D18">
            <v>600</v>
          </cell>
          <cell r="E18">
            <v>4.4900000000000002E-2</v>
          </cell>
          <cell r="F18">
            <v>7.8100000000000003E-2</v>
          </cell>
          <cell r="G18">
            <v>0.71</v>
          </cell>
          <cell r="I18">
            <v>600</v>
          </cell>
          <cell r="J18">
            <v>4.3999999999999997E-2</v>
          </cell>
          <cell r="K18">
            <v>8.9700000000000002E-2</v>
          </cell>
          <cell r="L18">
            <v>0.71</v>
          </cell>
          <cell r="N18">
            <v>600</v>
          </cell>
        </row>
        <row r="27">
          <cell r="D27">
            <v>1000</v>
          </cell>
          <cell r="E27">
            <v>0.4975</v>
          </cell>
          <cell r="F27">
            <v>4.9752000000000001</v>
          </cell>
          <cell r="G27">
            <v>5.000012128985289</v>
          </cell>
        </row>
        <row r="28">
          <cell r="D28">
            <v>1500</v>
          </cell>
          <cell r="E28">
            <v>0.54730000000000001</v>
          </cell>
          <cell r="F28">
            <v>5.4726999999999997</v>
          </cell>
          <cell r="G28">
            <v>5.4999984163634084</v>
          </cell>
        </row>
        <row r="29">
          <cell r="D29">
            <v>2000</v>
          </cell>
          <cell r="E29">
            <v>0.59699999999999998</v>
          </cell>
          <cell r="F29">
            <v>5.9702000000000002</v>
          </cell>
          <cell r="G29">
            <v>5.9999747532802168</v>
          </cell>
        </row>
        <row r="30">
          <cell r="D30">
            <v>3000</v>
          </cell>
          <cell r="E30">
            <v>0.64680000000000004</v>
          </cell>
          <cell r="F30">
            <v>6.4676999999999998</v>
          </cell>
          <cell r="G30">
            <v>6.499961040652475</v>
          </cell>
        </row>
        <row r="31">
          <cell r="D31">
            <v>4500</v>
          </cell>
          <cell r="E31">
            <v>0.69650000000000001</v>
          </cell>
          <cell r="F31">
            <v>6.9653</v>
          </cell>
          <cell r="G31">
            <v>7.000036881331412</v>
          </cell>
        </row>
        <row r="32">
          <cell r="D32">
            <v>6000</v>
          </cell>
          <cell r="E32">
            <v>0.74629999999999996</v>
          </cell>
          <cell r="F32">
            <v>7.4627999999999997</v>
          </cell>
          <cell r="G32">
            <v>7.5000231686308805</v>
          </cell>
        </row>
        <row r="33">
          <cell r="D33">
            <v>7500</v>
          </cell>
          <cell r="E33">
            <v>0.79600000000000004</v>
          </cell>
          <cell r="F33">
            <v>7.9603000000000002</v>
          </cell>
          <cell r="G33">
            <v>7.9999995056249853</v>
          </cell>
        </row>
        <row r="34">
          <cell r="D34">
            <v>10000</v>
          </cell>
          <cell r="E34">
            <v>0.89549999999999996</v>
          </cell>
          <cell r="F34">
            <v>8.9552999999999994</v>
          </cell>
          <cell r="G34">
            <v>8.9999621299203252</v>
          </cell>
        </row>
        <row r="35">
          <cell r="D35">
            <v>15000</v>
          </cell>
          <cell r="E35">
            <v>0.995</v>
          </cell>
          <cell r="F35">
            <v>9.9504000000000001</v>
          </cell>
          <cell r="G35">
            <v>10.000024257970578</v>
          </cell>
        </row>
        <row r="36">
          <cell r="D36">
            <v>20000</v>
          </cell>
          <cell r="E36">
            <v>1.194</v>
          </cell>
          <cell r="F36">
            <v>11.9405</v>
          </cell>
          <cell r="G36">
            <v>12.000049010316582</v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5"/>
  <sheetViews>
    <sheetView tabSelected="1" view="pageBreakPreview" zoomScaleNormal="115" zoomScaleSheetLayoutView="100" workbookViewId="0"/>
  </sheetViews>
  <sheetFormatPr defaultRowHeight="13.5"/>
  <cols>
    <col min="1" max="1" width="1" style="1" customWidth="1"/>
    <col min="2" max="2" width="2.5" style="1" customWidth="1"/>
    <col min="3" max="4" width="2.625" style="1" customWidth="1"/>
    <col min="5" max="5" width="7.5" style="1" customWidth="1"/>
    <col min="6" max="6" width="5.125" style="1" customWidth="1"/>
    <col min="7" max="7" width="8.75" style="1" customWidth="1"/>
    <col min="8" max="8" width="3.125" style="1" customWidth="1"/>
    <col min="9" max="9" width="8.625" style="1" customWidth="1"/>
    <col min="10" max="10" width="6.625" style="1" customWidth="1"/>
    <col min="11" max="11" width="8.625" style="1" customWidth="1"/>
    <col min="12" max="12" width="6.875" style="1" customWidth="1"/>
    <col min="13" max="13" width="7.375" style="1" customWidth="1"/>
    <col min="14" max="14" width="10.625" style="1" customWidth="1"/>
    <col min="15" max="15" width="5.875" style="1" customWidth="1"/>
    <col min="16" max="17" width="2.625" style="1" customWidth="1"/>
    <col min="18" max="21" width="7.5" style="1" customWidth="1"/>
    <col min="22" max="254" width="9" style="1"/>
    <col min="255" max="255" width="1" style="1" customWidth="1"/>
    <col min="256" max="256" width="2.5" style="1" customWidth="1"/>
    <col min="257" max="258" width="2.625" style="1" customWidth="1"/>
    <col min="259" max="259" width="7.5" style="1" customWidth="1"/>
    <col min="260" max="260" width="5.125" style="1" customWidth="1"/>
    <col min="261" max="261" width="8.75" style="1" customWidth="1"/>
    <col min="262" max="262" width="3.125" style="1" customWidth="1"/>
    <col min="263" max="263" width="8.625" style="1" customWidth="1"/>
    <col min="264" max="264" width="6.625" style="1" customWidth="1"/>
    <col min="265" max="265" width="8.625" style="1" customWidth="1"/>
    <col min="266" max="266" width="6.875" style="1" customWidth="1"/>
    <col min="267" max="267" width="7.375" style="1" customWidth="1"/>
    <col min="268" max="268" width="10.625" style="1" customWidth="1"/>
    <col min="269" max="269" width="5.875" style="1" customWidth="1"/>
    <col min="270" max="270" width="2.625" style="1" customWidth="1"/>
    <col min="271" max="271" width="3" style="1" customWidth="1"/>
    <col min="272" max="275" width="0" style="1" hidden="1" customWidth="1"/>
    <col min="276" max="510" width="9" style="1"/>
    <col min="511" max="511" width="1" style="1" customWidth="1"/>
    <col min="512" max="512" width="2.5" style="1" customWidth="1"/>
    <col min="513" max="514" width="2.625" style="1" customWidth="1"/>
    <col min="515" max="515" width="7.5" style="1" customWidth="1"/>
    <col min="516" max="516" width="5.125" style="1" customWidth="1"/>
    <col min="517" max="517" width="8.75" style="1" customWidth="1"/>
    <col min="518" max="518" width="3.125" style="1" customWidth="1"/>
    <col min="519" max="519" width="8.625" style="1" customWidth="1"/>
    <col min="520" max="520" width="6.625" style="1" customWidth="1"/>
    <col min="521" max="521" width="8.625" style="1" customWidth="1"/>
    <col min="522" max="522" width="6.875" style="1" customWidth="1"/>
    <col min="523" max="523" width="7.375" style="1" customWidth="1"/>
    <col min="524" max="524" width="10.625" style="1" customWidth="1"/>
    <col min="525" max="525" width="5.875" style="1" customWidth="1"/>
    <col min="526" max="526" width="2.625" style="1" customWidth="1"/>
    <col min="527" max="527" width="3" style="1" customWidth="1"/>
    <col min="528" max="531" width="0" style="1" hidden="1" customWidth="1"/>
    <col min="532" max="766" width="9" style="1"/>
    <col min="767" max="767" width="1" style="1" customWidth="1"/>
    <col min="768" max="768" width="2.5" style="1" customWidth="1"/>
    <col min="769" max="770" width="2.625" style="1" customWidth="1"/>
    <col min="771" max="771" width="7.5" style="1" customWidth="1"/>
    <col min="772" max="772" width="5.125" style="1" customWidth="1"/>
    <col min="773" max="773" width="8.75" style="1" customWidth="1"/>
    <col min="774" max="774" width="3.125" style="1" customWidth="1"/>
    <col min="775" max="775" width="8.625" style="1" customWidth="1"/>
    <col min="776" max="776" width="6.625" style="1" customWidth="1"/>
    <col min="777" max="777" width="8.625" style="1" customWidth="1"/>
    <col min="778" max="778" width="6.875" style="1" customWidth="1"/>
    <col min="779" max="779" width="7.375" style="1" customWidth="1"/>
    <col min="780" max="780" width="10.625" style="1" customWidth="1"/>
    <col min="781" max="781" width="5.875" style="1" customWidth="1"/>
    <col min="782" max="782" width="2.625" style="1" customWidth="1"/>
    <col min="783" max="783" width="3" style="1" customWidth="1"/>
    <col min="784" max="787" width="0" style="1" hidden="1" customWidth="1"/>
    <col min="788" max="1022" width="9" style="1"/>
    <col min="1023" max="1023" width="1" style="1" customWidth="1"/>
    <col min="1024" max="1024" width="2.5" style="1" customWidth="1"/>
    <col min="1025" max="1026" width="2.625" style="1" customWidth="1"/>
    <col min="1027" max="1027" width="7.5" style="1" customWidth="1"/>
    <col min="1028" max="1028" width="5.125" style="1" customWidth="1"/>
    <col min="1029" max="1029" width="8.75" style="1" customWidth="1"/>
    <col min="1030" max="1030" width="3.125" style="1" customWidth="1"/>
    <col min="1031" max="1031" width="8.625" style="1" customWidth="1"/>
    <col min="1032" max="1032" width="6.625" style="1" customWidth="1"/>
    <col min="1033" max="1033" width="8.625" style="1" customWidth="1"/>
    <col min="1034" max="1034" width="6.875" style="1" customWidth="1"/>
    <col min="1035" max="1035" width="7.375" style="1" customWidth="1"/>
    <col min="1036" max="1036" width="10.625" style="1" customWidth="1"/>
    <col min="1037" max="1037" width="5.875" style="1" customWidth="1"/>
    <col min="1038" max="1038" width="2.625" style="1" customWidth="1"/>
    <col min="1039" max="1039" width="3" style="1" customWidth="1"/>
    <col min="1040" max="1043" width="0" style="1" hidden="1" customWidth="1"/>
    <col min="1044" max="1278" width="9" style="1"/>
    <col min="1279" max="1279" width="1" style="1" customWidth="1"/>
    <col min="1280" max="1280" width="2.5" style="1" customWidth="1"/>
    <col min="1281" max="1282" width="2.625" style="1" customWidth="1"/>
    <col min="1283" max="1283" width="7.5" style="1" customWidth="1"/>
    <col min="1284" max="1284" width="5.125" style="1" customWidth="1"/>
    <col min="1285" max="1285" width="8.75" style="1" customWidth="1"/>
    <col min="1286" max="1286" width="3.125" style="1" customWidth="1"/>
    <col min="1287" max="1287" width="8.625" style="1" customWidth="1"/>
    <col min="1288" max="1288" width="6.625" style="1" customWidth="1"/>
    <col min="1289" max="1289" width="8.625" style="1" customWidth="1"/>
    <col min="1290" max="1290" width="6.875" style="1" customWidth="1"/>
    <col min="1291" max="1291" width="7.375" style="1" customWidth="1"/>
    <col min="1292" max="1292" width="10.625" style="1" customWidth="1"/>
    <col min="1293" max="1293" width="5.875" style="1" customWidth="1"/>
    <col min="1294" max="1294" width="2.625" style="1" customWidth="1"/>
    <col min="1295" max="1295" width="3" style="1" customWidth="1"/>
    <col min="1296" max="1299" width="0" style="1" hidden="1" customWidth="1"/>
    <col min="1300" max="1534" width="9" style="1"/>
    <col min="1535" max="1535" width="1" style="1" customWidth="1"/>
    <col min="1536" max="1536" width="2.5" style="1" customWidth="1"/>
    <col min="1537" max="1538" width="2.625" style="1" customWidth="1"/>
    <col min="1539" max="1539" width="7.5" style="1" customWidth="1"/>
    <col min="1540" max="1540" width="5.125" style="1" customWidth="1"/>
    <col min="1541" max="1541" width="8.75" style="1" customWidth="1"/>
    <col min="1542" max="1542" width="3.125" style="1" customWidth="1"/>
    <col min="1543" max="1543" width="8.625" style="1" customWidth="1"/>
    <col min="1544" max="1544" width="6.625" style="1" customWidth="1"/>
    <col min="1545" max="1545" width="8.625" style="1" customWidth="1"/>
    <col min="1546" max="1546" width="6.875" style="1" customWidth="1"/>
    <col min="1547" max="1547" width="7.375" style="1" customWidth="1"/>
    <col min="1548" max="1548" width="10.625" style="1" customWidth="1"/>
    <col min="1549" max="1549" width="5.875" style="1" customWidth="1"/>
    <col min="1550" max="1550" width="2.625" style="1" customWidth="1"/>
    <col min="1551" max="1551" width="3" style="1" customWidth="1"/>
    <col min="1552" max="1555" width="0" style="1" hidden="1" customWidth="1"/>
    <col min="1556" max="1790" width="9" style="1"/>
    <col min="1791" max="1791" width="1" style="1" customWidth="1"/>
    <col min="1792" max="1792" width="2.5" style="1" customWidth="1"/>
    <col min="1793" max="1794" width="2.625" style="1" customWidth="1"/>
    <col min="1795" max="1795" width="7.5" style="1" customWidth="1"/>
    <col min="1796" max="1796" width="5.125" style="1" customWidth="1"/>
    <col min="1797" max="1797" width="8.75" style="1" customWidth="1"/>
    <col min="1798" max="1798" width="3.125" style="1" customWidth="1"/>
    <col min="1799" max="1799" width="8.625" style="1" customWidth="1"/>
    <col min="1800" max="1800" width="6.625" style="1" customWidth="1"/>
    <col min="1801" max="1801" width="8.625" style="1" customWidth="1"/>
    <col min="1802" max="1802" width="6.875" style="1" customWidth="1"/>
    <col min="1803" max="1803" width="7.375" style="1" customWidth="1"/>
    <col min="1804" max="1804" width="10.625" style="1" customWidth="1"/>
    <col min="1805" max="1805" width="5.875" style="1" customWidth="1"/>
    <col min="1806" max="1806" width="2.625" style="1" customWidth="1"/>
    <col min="1807" max="1807" width="3" style="1" customWidth="1"/>
    <col min="1808" max="1811" width="0" style="1" hidden="1" customWidth="1"/>
    <col min="1812" max="2046" width="9" style="1"/>
    <col min="2047" max="2047" width="1" style="1" customWidth="1"/>
    <col min="2048" max="2048" width="2.5" style="1" customWidth="1"/>
    <col min="2049" max="2050" width="2.625" style="1" customWidth="1"/>
    <col min="2051" max="2051" width="7.5" style="1" customWidth="1"/>
    <col min="2052" max="2052" width="5.125" style="1" customWidth="1"/>
    <col min="2053" max="2053" width="8.75" style="1" customWidth="1"/>
    <col min="2054" max="2054" width="3.125" style="1" customWidth="1"/>
    <col min="2055" max="2055" width="8.625" style="1" customWidth="1"/>
    <col min="2056" max="2056" width="6.625" style="1" customWidth="1"/>
    <col min="2057" max="2057" width="8.625" style="1" customWidth="1"/>
    <col min="2058" max="2058" width="6.875" style="1" customWidth="1"/>
    <col min="2059" max="2059" width="7.375" style="1" customWidth="1"/>
    <col min="2060" max="2060" width="10.625" style="1" customWidth="1"/>
    <col min="2061" max="2061" width="5.875" style="1" customWidth="1"/>
    <col min="2062" max="2062" width="2.625" style="1" customWidth="1"/>
    <col min="2063" max="2063" width="3" style="1" customWidth="1"/>
    <col min="2064" max="2067" width="0" style="1" hidden="1" customWidth="1"/>
    <col min="2068" max="2302" width="9" style="1"/>
    <col min="2303" max="2303" width="1" style="1" customWidth="1"/>
    <col min="2304" max="2304" width="2.5" style="1" customWidth="1"/>
    <col min="2305" max="2306" width="2.625" style="1" customWidth="1"/>
    <col min="2307" max="2307" width="7.5" style="1" customWidth="1"/>
    <col min="2308" max="2308" width="5.125" style="1" customWidth="1"/>
    <col min="2309" max="2309" width="8.75" style="1" customWidth="1"/>
    <col min="2310" max="2310" width="3.125" style="1" customWidth="1"/>
    <col min="2311" max="2311" width="8.625" style="1" customWidth="1"/>
    <col min="2312" max="2312" width="6.625" style="1" customWidth="1"/>
    <col min="2313" max="2313" width="8.625" style="1" customWidth="1"/>
    <col min="2314" max="2314" width="6.875" style="1" customWidth="1"/>
    <col min="2315" max="2315" width="7.375" style="1" customWidth="1"/>
    <col min="2316" max="2316" width="10.625" style="1" customWidth="1"/>
    <col min="2317" max="2317" width="5.875" style="1" customWidth="1"/>
    <col min="2318" max="2318" width="2.625" style="1" customWidth="1"/>
    <col min="2319" max="2319" width="3" style="1" customWidth="1"/>
    <col min="2320" max="2323" width="0" style="1" hidden="1" customWidth="1"/>
    <col min="2324" max="2558" width="9" style="1"/>
    <col min="2559" max="2559" width="1" style="1" customWidth="1"/>
    <col min="2560" max="2560" width="2.5" style="1" customWidth="1"/>
    <col min="2561" max="2562" width="2.625" style="1" customWidth="1"/>
    <col min="2563" max="2563" width="7.5" style="1" customWidth="1"/>
    <col min="2564" max="2564" width="5.125" style="1" customWidth="1"/>
    <col min="2565" max="2565" width="8.75" style="1" customWidth="1"/>
    <col min="2566" max="2566" width="3.125" style="1" customWidth="1"/>
    <col min="2567" max="2567" width="8.625" style="1" customWidth="1"/>
    <col min="2568" max="2568" width="6.625" style="1" customWidth="1"/>
    <col min="2569" max="2569" width="8.625" style="1" customWidth="1"/>
    <col min="2570" max="2570" width="6.875" style="1" customWidth="1"/>
    <col min="2571" max="2571" width="7.375" style="1" customWidth="1"/>
    <col min="2572" max="2572" width="10.625" style="1" customWidth="1"/>
    <col min="2573" max="2573" width="5.875" style="1" customWidth="1"/>
    <col min="2574" max="2574" width="2.625" style="1" customWidth="1"/>
    <col min="2575" max="2575" width="3" style="1" customWidth="1"/>
    <col min="2576" max="2579" width="0" style="1" hidden="1" customWidth="1"/>
    <col min="2580" max="2814" width="9" style="1"/>
    <col min="2815" max="2815" width="1" style="1" customWidth="1"/>
    <col min="2816" max="2816" width="2.5" style="1" customWidth="1"/>
    <col min="2817" max="2818" width="2.625" style="1" customWidth="1"/>
    <col min="2819" max="2819" width="7.5" style="1" customWidth="1"/>
    <col min="2820" max="2820" width="5.125" style="1" customWidth="1"/>
    <col min="2821" max="2821" width="8.75" style="1" customWidth="1"/>
    <col min="2822" max="2822" width="3.125" style="1" customWidth="1"/>
    <col min="2823" max="2823" width="8.625" style="1" customWidth="1"/>
    <col min="2824" max="2824" width="6.625" style="1" customWidth="1"/>
    <col min="2825" max="2825" width="8.625" style="1" customWidth="1"/>
    <col min="2826" max="2826" width="6.875" style="1" customWidth="1"/>
    <col min="2827" max="2827" width="7.375" style="1" customWidth="1"/>
    <col min="2828" max="2828" width="10.625" style="1" customWidth="1"/>
    <col min="2829" max="2829" width="5.875" style="1" customWidth="1"/>
    <col min="2830" max="2830" width="2.625" style="1" customWidth="1"/>
    <col min="2831" max="2831" width="3" style="1" customWidth="1"/>
    <col min="2832" max="2835" width="0" style="1" hidden="1" customWidth="1"/>
    <col min="2836" max="3070" width="9" style="1"/>
    <col min="3071" max="3071" width="1" style="1" customWidth="1"/>
    <col min="3072" max="3072" width="2.5" style="1" customWidth="1"/>
    <col min="3073" max="3074" width="2.625" style="1" customWidth="1"/>
    <col min="3075" max="3075" width="7.5" style="1" customWidth="1"/>
    <col min="3076" max="3076" width="5.125" style="1" customWidth="1"/>
    <col min="3077" max="3077" width="8.75" style="1" customWidth="1"/>
    <col min="3078" max="3078" width="3.125" style="1" customWidth="1"/>
    <col min="3079" max="3079" width="8.625" style="1" customWidth="1"/>
    <col min="3080" max="3080" width="6.625" style="1" customWidth="1"/>
    <col min="3081" max="3081" width="8.625" style="1" customWidth="1"/>
    <col min="3082" max="3082" width="6.875" style="1" customWidth="1"/>
    <col min="3083" max="3083" width="7.375" style="1" customWidth="1"/>
    <col min="3084" max="3084" width="10.625" style="1" customWidth="1"/>
    <col min="3085" max="3085" width="5.875" style="1" customWidth="1"/>
    <col min="3086" max="3086" width="2.625" style="1" customWidth="1"/>
    <col min="3087" max="3087" width="3" style="1" customWidth="1"/>
    <col min="3088" max="3091" width="0" style="1" hidden="1" customWidth="1"/>
    <col min="3092" max="3326" width="9" style="1"/>
    <col min="3327" max="3327" width="1" style="1" customWidth="1"/>
    <col min="3328" max="3328" width="2.5" style="1" customWidth="1"/>
    <col min="3329" max="3330" width="2.625" style="1" customWidth="1"/>
    <col min="3331" max="3331" width="7.5" style="1" customWidth="1"/>
    <col min="3332" max="3332" width="5.125" style="1" customWidth="1"/>
    <col min="3333" max="3333" width="8.75" style="1" customWidth="1"/>
    <col min="3334" max="3334" width="3.125" style="1" customWidth="1"/>
    <col min="3335" max="3335" width="8.625" style="1" customWidth="1"/>
    <col min="3336" max="3336" width="6.625" style="1" customWidth="1"/>
    <col min="3337" max="3337" width="8.625" style="1" customWidth="1"/>
    <col min="3338" max="3338" width="6.875" style="1" customWidth="1"/>
    <col min="3339" max="3339" width="7.375" style="1" customWidth="1"/>
    <col min="3340" max="3340" width="10.625" style="1" customWidth="1"/>
    <col min="3341" max="3341" width="5.875" style="1" customWidth="1"/>
    <col min="3342" max="3342" width="2.625" style="1" customWidth="1"/>
    <col min="3343" max="3343" width="3" style="1" customWidth="1"/>
    <col min="3344" max="3347" width="0" style="1" hidden="1" customWidth="1"/>
    <col min="3348" max="3582" width="9" style="1"/>
    <col min="3583" max="3583" width="1" style="1" customWidth="1"/>
    <col min="3584" max="3584" width="2.5" style="1" customWidth="1"/>
    <col min="3585" max="3586" width="2.625" style="1" customWidth="1"/>
    <col min="3587" max="3587" width="7.5" style="1" customWidth="1"/>
    <col min="3588" max="3588" width="5.125" style="1" customWidth="1"/>
    <col min="3589" max="3589" width="8.75" style="1" customWidth="1"/>
    <col min="3590" max="3590" width="3.125" style="1" customWidth="1"/>
    <col min="3591" max="3591" width="8.625" style="1" customWidth="1"/>
    <col min="3592" max="3592" width="6.625" style="1" customWidth="1"/>
    <col min="3593" max="3593" width="8.625" style="1" customWidth="1"/>
    <col min="3594" max="3594" width="6.875" style="1" customWidth="1"/>
    <col min="3595" max="3595" width="7.375" style="1" customWidth="1"/>
    <col min="3596" max="3596" width="10.625" style="1" customWidth="1"/>
    <col min="3597" max="3597" width="5.875" style="1" customWidth="1"/>
    <col min="3598" max="3598" width="2.625" style="1" customWidth="1"/>
    <col min="3599" max="3599" width="3" style="1" customWidth="1"/>
    <col min="3600" max="3603" width="0" style="1" hidden="1" customWidth="1"/>
    <col min="3604" max="3838" width="9" style="1"/>
    <col min="3839" max="3839" width="1" style="1" customWidth="1"/>
    <col min="3840" max="3840" width="2.5" style="1" customWidth="1"/>
    <col min="3841" max="3842" width="2.625" style="1" customWidth="1"/>
    <col min="3843" max="3843" width="7.5" style="1" customWidth="1"/>
    <col min="3844" max="3844" width="5.125" style="1" customWidth="1"/>
    <col min="3845" max="3845" width="8.75" style="1" customWidth="1"/>
    <col min="3846" max="3846" width="3.125" style="1" customWidth="1"/>
    <col min="3847" max="3847" width="8.625" style="1" customWidth="1"/>
    <col min="3848" max="3848" width="6.625" style="1" customWidth="1"/>
    <col min="3849" max="3849" width="8.625" style="1" customWidth="1"/>
    <col min="3850" max="3850" width="6.875" style="1" customWidth="1"/>
    <col min="3851" max="3851" width="7.375" style="1" customWidth="1"/>
    <col min="3852" max="3852" width="10.625" style="1" customWidth="1"/>
    <col min="3853" max="3853" width="5.875" style="1" customWidth="1"/>
    <col min="3854" max="3854" width="2.625" style="1" customWidth="1"/>
    <col min="3855" max="3855" width="3" style="1" customWidth="1"/>
    <col min="3856" max="3859" width="0" style="1" hidden="1" customWidth="1"/>
    <col min="3860" max="4094" width="9" style="1"/>
    <col min="4095" max="4095" width="1" style="1" customWidth="1"/>
    <col min="4096" max="4096" width="2.5" style="1" customWidth="1"/>
    <col min="4097" max="4098" width="2.625" style="1" customWidth="1"/>
    <col min="4099" max="4099" width="7.5" style="1" customWidth="1"/>
    <col min="4100" max="4100" width="5.125" style="1" customWidth="1"/>
    <col min="4101" max="4101" width="8.75" style="1" customWidth="1"/>
    <col min="4102" max="4102" width="3.125" style="1" customWidth="1"/>
    <col min="4103" max="4103" width="8.625" style="1" customWidth="1"/>
    <col min="4104" max="4104" width="6.625" style="1" customWidth="1"/>
    <col min="4105" max="4105" width="8.625" style="1" customWidth="1"/>
    <col min="4106" max="4106" width="6.875" style="1" customWidth="1"/>
    <col min="4107" max="4107" width="7.375" style="1" customWidth="1"/>
    <col min="4108" max="4108" width="10.625" style="1" customWidth="1"/>
    <col min="4109" max="4109" width="5.875" style="1" customWidth="1"/>
    <col min="4110" max="4110" width="2.625" style="1" customWidth="1"/>
    <col min="4111" max="4111" width="3" style="1" customWidth="1"/>
    <col min="4112" max="4115" width="0" style="1" hidden="1" customWidth="1"/>
    <col min="4116" max="4350" width="9" style="1"/>
    <col min="4351" max="4351" width="1" style="1" customWidth="1"/>
    <col min="4352" max="4352" width="2.5" style="1" customWidth="1"/>
    <col min="4353" max="4354" width="2.625" style="1" customWidth="1"/>
    <col min="4355" max="4355" width="7.5" style="1" customWidth="1"/>
    <col min="4356" max="4356" width="5.125" style="1" customWidth="1"/>
    <col min="4357" max="4357" width="8.75" style="1" customWidth="1"/>
    <col min="4358" max="4358" width="3.125" style="1" customWidth="1"/>
    <col min="4359" max="4359" width="8.625" style="1" customWidth="1"/>
    <col min="4360" max="4360" width="6.625" style="1" customWidth="1"/>
    <col min="4361" max="4361" width="8.625" style="1" customWidth="1"/>
    <col min="4362" max="4362" width="6.875" style="1" customWidth="1"/>
    <col min="4363" max="4363" width="7.375" style="1" customWidth="1"/>
    <col min="4364" max="4364" width="10.625" style="1" customWidth="1"/>
    <col min="4365" max="4365" width="5.875" style="1" customWidth="1"/>
    <col min="4366" max="4366" width="2.625" style="1" customWidth="1"/>
    <col min="4367" max="4367" width="3" style="1" customWidth="1"/>
    <col min="4368" max="4371" width="0" style="1" hidden="1" customWidth="1"/>
    <col min="4372" max="4606" width="9" style="1"/>
    <col min="4607" max="4607" width="1" style="1" customWidth="1"/>
    <col min="4608" max="4608" width="2.5" style="1" customWidth="1"/>
    <col min="4609" max="4610" width="2.625" style="1" customWidth="1"/>
    <col min="4611" max="4611" width="7.5" style="1" customWidth="1"/>
    <col min="4612" max="4612" width="5.125" style="1" customWidth="1"/>
    <col min="4613" max="4613" width="8.75" style="1" customWidth="1"/>
    <col min="4614" max="4614" width="3.125" style="1" customWidth="1"/>
    <col min="4615" max="4615" width="8.625" style="1" customWidth="1"/>
    <col min="4616" max="4616" width="6.625" style="1" customWidth="1"/>
    <col min="4617" max="4617" width="8.625" style="1" customWidth="1"/>
    <col min="4618" max="4618" width="6.875" style="1" customWidth="1"/>
    <col min="4619" max="4619" width="7.375" style="1" customWidth="1"/>
    <col min="4620" max="4620" width="10.625" style="1" customWidth="1"/>
    <col min="4621" max="4621" width="5.875" style="1" customWidth="1"/>
    <col min="4622" max="4622" width="2.625" style="1" customWidth="1"/>
    <col min="4623" max="4623" width="3" style="1" customWidth="1"/>
    <col min="4624" max="4627" width="0" style="1" hidden="1" customWidth="1"/>
    <col min="4628" max="4862" width="9" style="1"/>
    <col min="4863" max="4863" width="1" style="1" customWidth="1"/>
    <col min="4864" max="4864" width="2.5" style="1" customWidth="1"/>
    <col min="4865" max="4866" width="2.625" style="1" customWidth="1"/>
    <col min="4867" max="4867" width="7.5" style="1" customWidth="1"/>
    <col min="4868" max="4868" width="5.125" style="1" customWidth="1"/>
    <col min="4869" max="4869" width="8.75" style="1" customWidth="1"/>
    <col min="4870" max="4870" width="3.125" style="1" customWidth="1"/>
    <col min="4871" max="4871" width="8.625" style="1" customWidth="1"/>
    <col min="4872" max="4872" width="6.625" style="1" customWidth="1"/>
    <col min="4873" max="4873" width="8.625" style="1" customWidth="1"/>
    <col min="4874" max="4874" width="6.875" style="1" customWidth="1"/>
    <col min="4875" max="4875" width="7.375" style="1" customWidth="1"/>
    <col min="4876" max="4876" width="10.625" style="1" customWidth="1"/>
    <col min="4877" max="4877" width="5.875" style="1" customWidth="1"/>
    <col min="4878" max="4878" width="2.625" style="1" customWidth="1"/>
    <col min="4879" max="4879" width="3" style="1" customWidth="1"/>
    <col min="4880" max="4883" width="0" style="1" hidden="1" customWidth="1"/>
    <col min="4884" max="5118" width="9" style="1"/>
    <col min="5119" max="5119" width="1" style="1" customWidth="1"/>
    <col min="5120" max="5120" width="2.5" style="1" customWidth="1"/>
    <col min="5121" max="5122" width="2.625" style="1" customWidth="1"/>
    <col min="5123" max="5123" width="7.5" style="1" customWidth="1"/>
    <col min="5124" max="5124" width="5.125" style="1" customWidth="1"/>
    <col min="5125" max="5125" width="8.75" style="1" customWidth="1"/>
    <col min="5126" max="5126" width="3.125" style="1" customWidth="1"/>
    <col min="5127" max="5127" width="8.625" style="1" customWidth="1"/>
    <col min="5128" max="5128" width="6.625" style="1" customWidth="1"/>
    <col min="5129" max="5129" width="8.625" style="1" customWidth="1"/>
    <col min="5130" max="5130" width="6.875" style="1" customWidth="1"/>
    <col min="5131" max="5131" width="7.375" style="1" customWidth="1"/>
    <col min="5132" max="5132" width="10.625" style="1" customWidth="1"/>
    <col min="5133" max="5133" width="5.875" style="1" customWidth="1"/>
    <col min="5134" max="5134" width="2.625" style="1" customWidth="1"/>
    <col min="5135" max="5135" width="3" style="1" customWidth="1"/>
    <col min="5136" max="5139" width="0" style="1" hidden="1" customWidth="1"/>
    <col min="5140" max="5374" width="9" style="1"/>
    <col min="5375" max="5375" width="1" style="1" customWidth="1"/>
    <col min="5376" max="5376" width="2.5" style="1" customWidth="1"/>
    <col min="5377" max="5378" width="2.625" style="1" customWidth="1"/>
    <col min="5379" max="5379" width="7.5" style="1" customWidth="1"/>
    <col min="5380" max="5380" width="5.125" style="1" customWidth="1"/>
    <col min="5381" max="5381" width="8.75" style="1" customWidth="1"/>
    <col min="5382" max="5382" width="3.125" style="1" customWidth="1"/>
    <col min="5383" max="5383" width="8.625" style="1" customWidth="1"/>
    <col min="5384" max="5384" width="6.625" style="1" customWidth="1"/>
    <col min="5385" max="5385" width="8.625" style="1" customWidth="1"/>
    <col min="5386" max="5386" width="6.875" style="1" customWidth="1"/>
    <col min="5387" max="5387" width="7.375" style="1" customWidth="1"/>
    <col min="5388" max="5388" width="10.625" style="1" customWidth="1"/>
    <col min="5389" max="5389" width="5.875" style="1" customWidth="1"/>
    <col min="5390" max="5390" width="2.625" style="1" customWidth="1"/>
    <col min="5391" max="5391" width="3" style="1" customWidth="1"/>
    <col min="5392" max="5395" width="0" style="1" hidden="1" customWidth="1"/>
    <col min="5396" max="5630" width="9" style="1"/>
    <col min="5631" max="5631" width="1" style="1" customWidth="1"/>
    <col min="5632" max="5632" width="2.5" style="1" customWidth="1"/>
    <col min="5633" max="5634" width="2.625" style="1" customWidth="1"/>
    <col min="5635" max="5635" width="7.5" style="1" customWidth="1"/>
    <col min="5636" max="5636" width="5.125" style="1" customWidth="1"/>
    <col min="5637" max="5637" width="8.75" style="1" customWidth="1"/>
    <col min="5638" max="5638" width="3.125" style="1" customWidth="1"/>
    <col min="5639" max="5639" width="8.625" style="1" customWidth="1"/>
    <col min="5640" max="5640" width="6.625" style="1" customWidth="1"/>
    <col min="5641" max="5641" width="8.625" style="1" customWidth="1"/>
    <col min="5642" max="5642" width="6.875" style="1" customWidth="1"/>
    <col min="5643" max="5643" width="7.375" style="1" customWidth="1"/>
    <col min="5644" max="5644" width="10.625" style="1" customWidth="1"/>
    <col min="5645" max="5645" width="5.875" style="1" customWidth="1"/>
    <col min="5646" max="5646" width="2.625" style="1" customWidth="1"/>
    <col min="5647" max="5647" width="3" style="1" customWidth="1"/>
    <col min="5648" max="5651" width="0" style="1" hidden="1" customWidth="1"/>
    <col min="5652" max="5886" width="9" style="1"/>
    <col min="5887" max="5887" width="1" style="1" customWidth="1"/>
    <col min="5888" max="5888" width="2.5" style="1" customWidth="1"/>
    <col min="5889" max="5890" width="2.625" style="1" customWidth="1"/>
    <col min="5891" max="5891" width="7.5" style="1" customWidth="1"/>
    <col min="5892" max="5892" width="5.125" style="1" customWidth="1"/>
    <col min="5893" max="5893" width="8.75" style="1" customWidth="1"/>
    <col min="5894" max="5894" width="3.125" style="1" customWidth="1"/>
    <col min="5895" max="5895" width="8.625" style="1" customWidth="1"/>
    <col min="5896" max="5896" width="6.625" style="1" customWidth="1"/>
    <col min="5897" max="5897" width="8.625" style="1" customWidth="1"/>
    <col min="5898" max="5898" width="6.875" style="1" customWidth="1"/>
    <col min="5899" max="5899" width="7.375" style="1" customWidth="1"/>
    <col min="5900" max="5900" width="10.625" style="1" customWidth="1"/>
    <col min="5901" max="5901" width="5.875" style="1" customWidth="1"/>
    <col min="5902" max="5902" width="2.625" style="1" customWidth="1"/>
    <col min="5903" max="5903" width="3" style="1" customWidth="1"/>
    <col min="5904" max="5907" width="0" style="1" hidden="1" customWidth="1"/>
    <col min="5908" max="6142" width="9" style="1"/>
    <col min="6143" max="6143" width="1" style="1" customWidth="1"/>
    <col min="6144" max="6144" width="2.5" style="1" customWidth="1"/>
    <col min="6145" max="6146" width="2.625" style="1" customWidth="1"/>
    <col min="6147" max="6147" width="7.5" style="1" customWidth="1"/>
    <col min="6148" max="6148" width="5.125" style="1" customWidth="1"/>
    <col min="6149" max="6149" width="8.75" style="1" customWidth="1"/>
    <col min="6150" max="6150" width="3.125" style="1" customWidth="1"/>
    <col min="6151" max="6151" width="8.625" style="1" customWidth="1"/>
    <col min="6152" max="6152" width="6.625" style="1" customWidth="1"/>
    <col min="6153" max="6153" width="8.625" style="1" customWidth="1"/>
    <col min="6154" max="6154" width="6.875" style="1" customWidth="1"/>
    <col min="6155" max="6155" width="7.375" style="1" customWidth="1"/>
    <col min="6156" max="6156" width="10.625" style="1" customWidth="1"/>
    <col min="6157" max="6157" width="5.875" style="1" customWidth="1"/>
    <col min="6158" max="6158" width="2.625" style="1" customWidth="1"/>
    <col min="6159" max="6159" width="3" style="1" customWidth="1"/>
    <col min="6160" max="6163" width="0" style="1" hidden="1" customWidth="1"/>
    <col min="6164" max="6398" width="9" style="1"/>
    <col min="6399" max="6399" width="1" style="1" customWidth="1"/>
    <col min="6400" max="6400" width="2.5" style="1" customWidth="1"/>
    <col min="6401" max="6402" width="2.625" style="1" customWidth="1"/>
    <col min="6403" max="6403" width="7.5" style="1" customWidth="1"/>
    <col min="6404" max="6404" width="5.125" style="1" customWidth="1"/>
    <col min="6405" max="6405" width="8.75" style="1" customWidth="1"/>
    <col min="6406" max="6406" width="3.125" style="1" customWidth="1"/>
    <col min="6407" max="6407" width="8.625" style="1" customWidth="1"/>
    <col min="6408" max="6408" width="6.625" style="1" customWidth="1"/>
    <col min="6409" max="6409" width="8.625" style="1" customWidth="1"/>
    <col min="6410" max="6410" width="6.875" style="1" customWidth="1"/>
    <col min="6411" max="6411" width="7.375" style="1" customWidth="1"/>
    <col min="6412" max="6412" width="10.625" style="1" customWidth="1"/>
    <col min="6413" max="6413" width="5.875" style="1" customWidth="1"/>
    <col min="6414" max="6414" width="2.625" style="1" customWidth="1"/>
    <col min="6415" max="6415" width="3" style="1" customWidth="1"/>
    <col min="6416" max="6419" width="0" style="1" hidden="1" customWidth="1"/>
    <col min="6420" max="6654" width="9" style="1"/>
    <col min="6655" max="6655" width="1" style="1" customWidth="1"/>
    <col min="6656" max="6656" width="2.5" style="1" customWidth="1"/>
    <col min="6657" max="6658" width="2.625" style="1" customWidth="1"/>
    <col min="6659" max="6659" width="7.5" style="1" customWidth="1"/>
    <col min="6660" max="6660" width="5.125" style="1" customWidth="1"/>
    <col min="6661" max="6661" width="8.75" style="1" customWidth="1"/>
    <col min="6662" max="6662" width="3.125" style="1" customWidth="1"/>
    <col min="6663" max="6663" width="8.625" style="1" customWidth="1"/>
    <col min="6664" max="6664" width="6.625" style="1" customWidth="1"/>
    <col min="6665" max="6665" width="8.625" style="1" customWidth="1"/>
    <col min="6666" max="6666" width="6.875" style="1" customWidth="1"/>
    <col min="6667" max="6667" width="7.375" style="1" customWidth="1"/>
    <col min="6668" max="6668" width="10.625" style="1" customWidth="1"/>
    <col min="6669" max="6669" width="5.875" style="1" customWidth="1"/>
    <col min="6670" max="6670" width="2.625" style="1" customWidth="1"/>
    <col min="6671" max="6671" width="3" style="1" customWidth="1"/>
    <col min="6672" max="6675" width="0" style="1" hidden="1" customWidth="1"/>
    <col min="6676" max="6910" width="9" style="1"/>
    <col min="6911" max="6911" width="1" style="1" customWidth="1"/>
    <col min="6912" max="6912" width="2.5" style="1" customWidth="1"/>
    <col min="6913" max="6914" width="2.625" style="1" customWidth="1"/>
    <col min="6915" max="6915" width="7.5" style="1" customWidth="1"/>
    <col min="6916" max="6916" width="5.125" style="1" customWidth="1"/>
    <col min="6917" max="6917" width="8.75" style="1" customWidth="1"/>
    <col min="6918" max="6918" width="3.125" style="1" customWidth="1"/>
    <col min="6919" max="6919" width="8.625" style="1" customWidth="1"/>
    <col min="6920" max="6920" width="6.625" style="1" customWidth="1"/>
    <col min="6921" max="6921" width="8.625" style="1" customWidth="1"/>
    <col min="6922" max="6922" width="6.875" style="1" customWidth="1"/>
    <col min="6923" max="6923" width="7.375" style="1" customWidth="1"/>
    <col min="6924" max="6924" width="10.625" style="1" customWidth="1"/>
    <col min="6925" max="6925" width="5.875" style="1" customWidth="1"/>
    <col min="6926" max="6926" width="2.625" style="1" customWidth="1"/>
    <col min="6927" max="6927" width="3" style="1" customWidth="1"/>
    <col min="6928" max="6931" width="0" style="1" hidden="1" customWidth="1"/>
    <col min="6932" max="7166" width="9" style="1"/>
    <col min="7167" max="7167" width="1" style="1" customWidth="1"/>
    <col min="7168" max="7168" width="2.5" style="1" customWidth="1"/>
    <col min="7169" max="7170" width="2.625" style="1" customWidth="1"/>
    <col min="7171" max="7171" width="7.5" style="1" customWidth="1"/>
    <col min="7172" max="7172" width="5.125" style="1" customWidth="1"/>
    <col min="7173" max="7173" width="8.75" style="1" customWidth="1"/>
    <col min="7174" max="7174" width="3.125" style="1" customWidth="1"/>
    <col min="7175" max="7175" width="8.625" style="1" customWidth="1"/>
    <col min="7176" max="7176" width="6.625" style="1" customWidth="1"/>
    <col min="7177" max="7177" width="8.625" style="1" customWidth="1"/>
    <col min="7178" max="7178" width="6.875" style="1" customWidth="1"/>
    <col min="7179" max="7179" width="7.375" style="1" customWidth="1"/>
    <col min="7180" max="7180" width="10.625" style="1" customWidth="1"/>
    <col min="7181" max="7181" width="5.875" style="1" customWidth="1"/>
    <col min="7182" max="7182" width="2.625" style="1" customWidth="1"/>
    <col min="7183" max="7183" width="3" style="1" customWidth="1"/>
    <col min="7184" max="7187" width="0" style="1" hidden="1" customWidth="1"/>
    <col min="7188" max="7422" width="9" style="1"/>
    <col min="7423" max="7423" width="1" style="1" customWidth="1"/>
    <col min="7424" max="7424" width="2.5" style="1" customWidth="1"/>
    <col min="7425" max="7426" width="2.625" style="1" customWidth="1"/>
    <col min="7427" max="7427" width="7.5" style="1" customWidth="1"/>
    <col min="7428" max="7428" width="5.125" style="1" customWidth="1"/>
    <col min="7429" max="7429" width="8.75" style="1" customWidth="1"/>
    <col min="7430" max="7430" width="3.125" style="1" customWidth="1"/>
    <col min="7431" max="7431" width="8.625" style="1" customWidth="1"/>
    <col min="7432" max="7432" width="6.625" style="1" customWidth="1"/>
    <col min="7433" max="7433" width="8.625" style="1" customWidth="1"/>
    <col min="7434" max="7434" width="6.875" style="1" customWidth="1"/>
    <col min="7435" max="7435" width="7.375" style="1" customWidth="1"/>
    <col min="7436" max="7436" width="10.625" style="1" customWidth="1"/>
    <col min="7437" max="7437" width="5.875" style="1" customWidth="1"/>
    <col min="7438" max="7438" width="2.625" style="1" customWidth="1"/>
    <col min="7439" max="7439" width="3" style="1" customWidth="1"/>
    <col min="7440" max="7443" width="0" style="1" hidden="1" customWidth="1"/>
    <col min="7444" max="7678" width="9" style="1"/>
    <col min="7679" max="7679" width="1" style="1" customWidth="1"/>
    <col min="7680" max="7680" width="2.5" style="1" customWidth="1"/>
    <col min="7681" max="7682" width="2.625" style="1" customWidth="1"/>
    <col min="7683" max="7683" width="7.5" style="1" customWidth="1"/>
    <col min="7684" max="7684" width="5.125" style="1" customWidth="1"/>
    <col min="7685" max="7685" width="8.75" style="1" customWidth="1"/>
    <col min="7686" max="7686" width="3.125" style="1" customWidth="1"/>
    <col min="7687" max="7687" width="8.625" style="1" customWidth="1"/>
    <col min="7688" max="7688" width="6.625" style="1" customWidth="1"/>
    <col min="7689" max="7689" width="8.625" style="1" customWidth="1"/>
    <col min="7690" max="7690" width="6.875" style="1" customWidth="1"/>
    <col min="7691" max="7691" width="7.375" style="1" customWidth="1"/>
    <col min="7692" max="7692" width="10.625" style="1" customWidth="1"/>
    <col min="7693" max="7693" width="5.875" style="1" customWidth="1"/>
    <col min="7694" max="7694" width="2.625" style="1" customWidth="1"/>
    <col min="7695" max="7695" width="3" style="1" customWidth="1"/>
    <col min="7696" max="7699" width="0" style="1" hidden="1" customWidth="1"/>
    <col min="7700" max="7934" width="9" style="1"/>
    <col min="7935" max="7935" width="1" style="1" customWidth="1"/>
    <col min="7936" max="7936" width="2.5" style="1" customWidth="1"/>
    <col min="7937" max="7938" width="2.625" style="1" customWidth="1"/>
    <col min="7939" max="7939" width="7.5" style="1" customWidth="1"/>
    <col min="7940" max="7940" width="5.125" style="1" customWidth="1"/>
    <col min="7941" max="7941" width="8.75" style="1" customWidth="1"/>
    <col min="7942" max="7942" width="3.125" style="1" customWidth="1"/>
    <col min="7943" max="7943" width="8.625" style="1" customWidth="1"/>
    <col min="7944" max="7944" width="6.625" style="1" customWidth="1"/>
    <col min="7945" max="7945" width="8.625" style="1" customWidth="1"/>
    <col min="7946" max="7946" width="6.875" style="1" customWidth="1"/>
    <col min="7947" max="7947" width="7.375" style="1" customWidth="1"/>
    <col min="7948" max="7948" width="10.625" style="1" customWidth="1"/>
    <col min="7949" max="7949" width="5.875" style="1" customWidth="1"/>
    <col min="7950" max="7950" width="2.625" style="1" customWidth="1"/>
    <col min="7951" max="7951" width="3" style="1" customWidth="1"/>
    <col min="7952" max="7955" width="0" style="1" hidden="1" customWidth="1"/>
    <col min="7956" max="8190" width="9" style="1"/>
    <col min="8191" max="8191" width="1" style="1" customWidth="1"/>
    <col min="8192" max="8192" width="2.5" style="1" customWidth="1"/>
    <col min="8193" max="8194" width="2.625" style="1" customWidth="1"/>
    <col min="8195" max="8195" width="7.5" style="1" customWidth="1"/>
    <col min="8196" max="8196" width="5.125" style="1" customWidth="1"/>
    <col min="8197" max="8197" width="8.75" style="1" customWidth="1"/>
    <col min="8198" max="8198" width="3.125" style="1" customWidth="1"/>
    <col min="8199" max="8199" width="8.625" style="1" customWidth="1"/>
    <col min="8200" max="8200" width="6.625" style="1" customWidth="1"/>
    <col min="8201" max="8201" width="8.625" style="1" customWidth="1"/>
    <col min="8202" max="8202" width="6.875" style="1" customWidth="1"/>
    <col min="8203" max="8203" width="7.375" style="1" customWidth="1"/>
    <col min="8204" max="8204" width="10.625" style="1" customWidth="1"/>
    <col min="8205" max="8205" width="5.875" style="1" customWidth="1"/>
    <col min="8206" max="8206" width="2.625" style="1" customWidth="1"/>
    <col min="8207" max="8207" width="3" style="1" customWidth="1"/>
    <col min="8208" max="8211" width="0" style="1" hidden="1" customWidth="1"/>
    <col min="8212" max="8446" width="9" style="1"/>
    <col min="8447" max="8447" width="1" style="1" customWidth="1"/>
    <col min="8448" max="8448" width="2.5" style="1" customWidth="1"/>
    <col min="8449" max="8450" width="2.625" style="1" customWidth="1"/>
    <col min="8451" max="8451" width="7.5" style="1" customWidth="1"/>
    <col min="8452" max="8452" width="5.125" style="1" customWidth="1"/>
    <col min="8453" max="8453" width="8.75" style="1" customWidth="1"/>
    <col min="8454" max="8454" width="3.125" style="1" customWidth="1"/>
    <col min="8455" max="8455" width="8.625" style="1" customWidth="1"/>
    <col min="8456" max="8456" width="6.625" style="1" customWidth="1"/>
    <col min="8457" max="8457" width="8.625" style="1" customWidth="1"/>
    <col min="8458" max="8458" width="6.875" style="1" customWidth="1"/>
    <col min="8459" max="8459" width="7.375" style="1" customWidth="1"/>
    <col min="8460" max="8460" width="10.625" style="1" customWidth="1"/>
    <col min="8461" max="8461" width="5.875" style="1" customWidth="1"/>
    <col min="8462" max="8462" width="2.625" style="1" customWidth="1"/>
    <col min="8463" max="8463" width="3" style="1" customWidth="1"/>
    <col min="8464" max="8467" width="0" style="1" hidden="1" customWidth="1"/>
    <col min="8468" max="8702" width="9" style="1"/>
    <col min="8703" max="8703" width="1" style="1" customWidth="1"/>
    <col min="8704" max="8704" width="2.5" style="1" customWidth="1"/>
    <col min="8705" max="8706" width="2.625" style="1" customWidth="1"/>
    <col min="8707" max="8707" width="7.5" style="1" customWidth="1"/>
    <col min="8708" max="8708" width="5.125" style="1" customWidth="1"/>
    <col min="8709" max="8709" width="8.75" style="1" customWidth="1"/>
    <col min="8710" max="8710" width="3.125" style="1" customWidth="1"/>
    <col min="8711" max="8711" width="8.625" style="1" customWidth="1"/>
    <col min="8712" max="8712" width="6.625" style="1" customWidth="1"/>
    <col min="8713" max="8713" width="8.625" style="1" customWidth="1"/>
    <col min="8714" max="8714" width="6.875" style="1" customWidth="1"/>
    <col min="8715" max="8715" width="7.375" style="1" customWidth="1"/>
    <col min="8716" max="8716" width="10.625" style="1" customWidth="1"/>
    <col min="8717" max="8717" width="5.875" style="1" customWidth="1"/>
    <col min="8718" max="8718" width="2.625" style="1" customWidth="1"/>
    <col min="8719" max="8719" width="3" style="1" customWidth="1"/>
    <col min="8720" max="8723" width="0" style="1" hidden="1" customWidth="1"/>
    <col min="8724" max="8958" width="9" style="1"/>
    <col min="8959" max="8959" width="1" style="1" customWidth="1"/>
    <col min="8960" max="8960" width="2.5" style="1" customWidth="1"/>
    <col min="8961" max="8962" width="2.625" style="1" customWidth="1"/>
    <col min="8963" max="8963" width="7.5" style="1" customWidth="1"/>
    <col min="8964" max="8964" width="5.125" style="1" customWidth="1"/>
    <col min="8965" max="8965" width="8.75" style="1" customWidth="1"/>
    <col min="8966" max="8966" width="3.125" style="1" customWidth="1"/>
    <col min="8967" max="8967" width="8.625" style="1" customWidth="1"/>
    <col min="8968" max="8968" width="6.625" style="1" customWidth="1"/>
    <col min="8969" max="8969" width="8.625" style="1" customWidth="1"/>
    <col min="8970" max="8970" width="6.875" style="1" customWidth="1"/>
    <col min="8971" max="8971" width="7.375" style="1" customWidth="1"/>
    <col min="8972" max="8972" width="10.625" style="1" customWidth="1"/>
    <col min="8973" max="8973" width="5.875" style="1" customWidth="1"/>
    <col min="8974" max="8974" width="2.625" style="1" customWidth="1"/>
    <col min="8975" max="8975" width="3" style="1" customWidth="1"/>
    <col min="8976" max="8979" width="0" style="1" hidden="1" customWidth="1"/>
    <col min="8980" max="9214" width="9" style="1"/>
    <col min="9215" max="9215" width="1" style="1" customWidth="1"/>
    <col min="9216" max="9216" width="2.5" style="1" customWidth="1"/>
    <col min="9217" max="9218" width="2.625" style="1" customWidth="1"/>
    <col min="9219" max="9219" width="7.5" style="1" customWidth="1"/>
    <col min="9220" max="9220" width="5.125" style="1" customWidth="1"/>
    <col min="9221" max="9221" width="8.75" style="1" customWidth="1"/>
    <col min="9222" max="9222" width="3.125" style="1" customWidth="1"/>
    <col min="9223" max="9223" width="8.625" style="1" customWidth="1"/>
    <col min="9224" max="9224" width="6.625" style="1" customWidth="1"/>
    <col min="9225" max="9225" width="8.625" style="1" customWidth="1"/>
    <col min="9226" max="9226" width="6.875" style="1" customWidth="1"/>
    <col min="9227" max="9227" width="7.375" style="1" customWidth="1"/>
    <col min="9228" max="9228" width="10.625" style="1" customWidth="1"/>
    <col min="9229" max="9229" width="5.875" style="1" customWidth="1"/>
    <col min="9230" max="9230" width="2.625" style="1" customWidth="1"/>
    <col min="9231" max="9231" width="3" style="1" customWidth="1"/>
    <col min="9232" max="9235" width="0" style="1" hidden="1" customWidth="1"/>
    <col min="9236" max="9470" width="9" style="1"/>
    <col min="9471" max="9471" width="1" style="1" customWidth="1"/>
    <col min="9472" max="9472" width="2.5" style="1" customWidth="1"/>
    <col min="9473" max="9474" width="2.625" style="1" customWidth="1"/>
    <col min="9475" max="9475" width="7.5" style="1" customWidth="1"/>
    <col min="9476" max="9476" width="5.125" style="1" customWidth="1"/>
    <col min="9477" max="9477" width="8.75" style="1" customWidth="1"/>
    <col min="9478" max="9478" width="3.125" style="1" customWidth="1"/>
    <col min="9479" max="9479" width="8.625" style="1" customWidth="1"/>
    <col min="9480" max="9480" width="6.625" style="1" customWidth="1"/>
    <col min="9481" max="9481" width="8.625" style="1" customWidth="1"/>
    <col min="9482" max="9482" width="6.875" style="1" customWidth="1"/>
    <col min="9483" max="9483" width="7.375" style="1" customWidth="1"/>
    <col min="9484" max="9484" width="10.625" style="1" customWidth="1"/>
    <col min="9485" max="9485" width="5.875" style="1" customWidth="1"/>
    <col min="9486" max="9486" width="2.625" style="1" customWidth="1"/>
    <col min="9487" max="9487" width="3" style="1" customWidth="1"/>
    <col min="9488" max="9491" width="0" style="1" hidden="1" customWidth="1"/>
    <col min="9492" max="9726" width="9" style="1"/>
    <col min="9727" max="9727" width="1" style="1" customWidth="1"/>
    <col min="9728" max="9728" width="2.5" style="1" customWidth="1"/>
    <col min="9729" max="9730" width="2.625" style="1" customWidth="1"/>
    <col min="9731" max="9731" width="7.5" style="1" customWidth="1"/>
    <col min="9732" max="9732" width="5.125" style="1" customWidth="1"/>
    <col min="9733" max="9733" width="8.75" style="1" customWidth="1"/>
    <col min="9734" max="9734" width="3.125" style="1" customWidth="1"/>
    <col min="9735" max="9735" width="8.625" style="1" customWidth="1"/>
    <col min="9736" max="9736" width="6.625" style="1" customWidth="1"/>
    <col min="9737" max="9737" width="8.625" style="1" customWidth="1"/>
    <col min="9738" max="9738" width="6.875" style="1" customWidth="1"/>
    <col min="9739" max="9739" width="7.375" style="1" customWidth="1"/>
    <col min="9740" max="9740" width="10.625" style="1" customWidth="1"/>
    <col min="9741" max="9741" width="5.875" style="1" customWidth="1"/>
    <col min="9742" max="9742" width="2.625" style="1" customWidth="1"/>
    <col min="9743" max="9743" width="3" style="1" customWidth="1"/>
    <col min="9744" max="9747" width="0" style="1" hidden="1" customWidth="1"/>
    <col min="9748" max="9982" width="9" style="1"/>
    <col min="9983" max="9983" width="1" style="1" customWidth="1"/>
    <col min="9984" max="9984" width="2.5" style="1" customWidth="1"/>
    <col min="9985" max="9986" width="2.625" style="1" customWidth="1"/>
    <col min="9987" max="9987" width="7.5" style="1" customWidth="1"/>
    <col min="9988" max="9988" width="5.125" style="1" customWidth="1"/>
    <col min="9989" max="9989" width="8.75" style="1" customWidth="1"/>
    <col min="9990" max="9990" width="3.125" style="1" customWidth="1"/>
    <col min="9991" max="9991" width="8.625" style="1" customWidth="1"/>
    <col min="9992" max="9992" width="6.625" style="1" customWidth="1"/>
    <col min="9993" max="9993" width="8.625" style="1" customWidth="1"/>
    <col min="9994" max="9994" width="6.875" style="1" customWidth="1"/>
    <col min="9995" max="9995" width="7.375" style="1" customWidth="1"/>
    <col min="9996" max="9996" width="10.625" style="1" customWidth="1"/>
    <col min="9997" max="9997" width="5.875" style="1" customWidth="1"/>
    <col min="9998" max="9998" width="2.625" style="1" customWidth="1"/>
    <col min="9999" max="9999" width="3" style="1" customWidth="1"/>
    <col min="10000" max="10003" width="0" style="1" hidden="1" customWidth="1"/>
    <col min="10004" max="10238" width="9" style="1"/>
    <col min="10239" max="10239" width="1" style="1" customWidth="1"/>
    <col min="10240" max="10240" width="2.5" style="1" customWidth="1"/>
    <col min="10241" max="10242" width="2.625" style="1" customWidth="1"/>
    <col min="10243" max="10243" width="7.5" style="1" customWidth="1"/>
    <col min="10244" max="10244" width="5.125" style="1" customWidth="1"/>
    <col min="10245" max="10245" width="8.75" style="1" customWidth="1"/>
    <col min="10246" max="10246" width="3.125" style="1" customWidth="1"/>
    <col min="10247" max="10247" width="8.625" style="1" customWidth="1"/>
    <col min="10248" max="10248" width="6.625" style="1" customWidth="1"/>
    <col min="10249" max="10249" width="8.625" style="1" customWidth="1"/>
    <col min="10250" max="10250" width="6.875" style="1" customWidth="1"/>
    <col min="10251" max="10251" width="7.375" style="1" customWidth="1"/>
    <col min="10252" max="10252" width="10.625" style="1" customWidth="1"/>
    <col min="10253" max="10253" width="5.875" style="1" customWidth="1"/>
    <col min="10254" max="10254" width="2.625" style="1" customWidth="1"/>
    <col min="10255" max="10255" width="3" style="1" customWidth="1"/>
    <col min="10256" max="10259" width="0" style="1" hidden="1" customWidth="1"/>
    <col min="10260" max="10494" width="9" style="1"/>
    <col min="10495" max="10495" width="1" style="1" customWidth="1"/>
    <col min="10496" max="10496" width="2.5" style="1" customWidth="1"/>
    <col min="10497" max="10498" width="2.625" style="1" customWidth="1"/>
    <col min="10499" max="10499" width="7.5" style="1" customWidth="1"/>
    <col min="10500" max="10500" width="5.125" style="1" customWidth="1"/>
    <col min="10501" max="10501" width="8.75" style="1" customWidth="1"/>
    <col min="10502" max="10502" width="3.125" style="1" customWidth="1"/>
    <col min="10503" max="10503" width="8.625" style="1" customWidth="1"/>
    <col min="10504" max="10504" width="6.625" style="1" customWidth="1"/>
    <col min="10505" max="10505" width="8.625" style="1" customWidth="1"/>
    <col min="10506" max="10506" width="6.875" style="1" customWidth="1"/>
    <col min="10507" max="10507" width="7.375" style="1" customWidth="1"/>
    <col min="10508" max="10508" width="10.625" style="1" customWidth="1"/>
    <col min="10509" max="10509" width="5.875" style="1" customWidth="1"/>
    <col min="10510" max="10510" width="2.625" style="1" customWidth="1"/>
    <col min="10511" max="10511" width="3" style="1" customWidth="1"/>
    <col min="10512" max="10515" width="0" style="1" hidden="1" customWidth="1"/>
    <col min="10516" max="10750" width="9" style="1"/>
    <col min="10751" max="10751" width="1" style="1" customWidth="1"/>
    <col min="10752" max="10752" width="2.5" style="1" customWidth="1"/>
    <col min="10753" max="10754" width="2.625" style="1" customWidth="1"/>
    <col min="10755" max="10755" width="7.5" style="1" customWidth="1"/>
    <col min="10756" max="10756" width="5.125" style="1" customWidth="1"/>
    <col min="10757" max="10757" width="8.75" style="1" customWidth="1"/>
    <col min="10758" max="10758" width="3.125" style="1" customWidth="1"/>
    <col min="10759" max="10759" width="8.625" style="1" customWidth="1"/>
    <col min="10760" max="10760" width="6.625" style="1" customWidth="1"/>
    <col min="10761" max="10761" width="8.625" style="1" customWidth="1"/>
    <col min="10762" max="10762" width="6.875" style="1" customWidth="1"/>
    <col min="10763" max="10763" width="7.375" style="1" customWidth="1"/>
    <col min="10764" max="10764" width="10.625" style="1" customWidth="1"/>
    <col min="10765" max="10765" width="5.875" style="1" customWidth="1"/>
    <col min="10766" max="10766" width="2.625" style="1" customWidth="1"/>
    <col min="10767" max="10767" width="3" style="1" customWidth="1"/>
    <col min="10768" max="10771" width="0" style="1" hidden="1" customWidth="1"/>
    <col min="10772" max="11006" width="9" style="1"/>
    <col min="11007" max="11007" width="1" style="1" customWidth="1"/>
    <col min="11008" max="11008" width="2.5" style="1" customWidth="1"/>
    <col min="11009" max="11010" width="2.625" style="1" customWidth="1"/>
    <col min="11011" max="11011" width="7.5" style="1" customWidth="1"/>
    <col min="11012" max="11012" width="5.125" style="1" customWidth="1"/>
    <col min="11013" max="11013" width="8.75" style="1" customWidth="1"/>
    <col min="11014" max="11014" width="3.125" style="1" customWidth="1"/>
    <col min="11015" max="11015" width="8.625" style="1" customWidth="1"/>
    <col min="11016" max="11016" width="6.625" style="1" customWidth="1"/>
    <col min="11017" max="11017" width="8.625" style="1" customWidth="1"/>
    <col min="11018" max="11018" width="6.875" style="1" customWidth="1"/>
    <col min="11019" max="11019" width="7.375" style="1" customWidth="1"/>
    <col min="11020" max="11020" width="10.625" style="1" customWidth="1"/>
    <col min="11021" max="11021" width="5.875" style="1" customWidth="1"/>
    <col min="11022" max="11022" width="2.625" style="1" customWidth="1"/>
    <col min="11023" max="11023" width="3" style="1" customWidth="1"/>
    <col min="11024" max="11027" width="0" style="1" hidden="1" customWidth="1"/>
    <col min="11028" max="11262" width="9" style="1"/>
    <col min="11263" max="11263" width="1" style="1" customWidth="1"/>
    <col min="11264" max="11264" width="2.5" style="1" customWidth="1"/>
    <col min="11265" max="11266" width="2.625" style="1" customWidth="1"/>
    <col min="11267" max="11267" width="7.5" style="1" customWidth="1"/>
    <col min="11268" max="11268" width="5.125" style="1" customWidth="1"/>
    <col min="11269" max="11269" width="8.75" style="1" customWidth="1"/>
    <col min="11270" max="11270" width="3.125" style="1" customWidth="1"/>
    <col min="11271" max="11271" width="8.625" style="1" customWidth="1"/>
    <col min="11272" max="11272" width="6.625" style="1" customWidth="1"/>
    <col min="11273" max="11273" width="8.625" style="1" customWidth="1"/>
    <col min="11274" max="11274" width="6.875" style="1" customWidth="1"/>
    <col min="11275" max="11275" width="7.375" style="1" customWidth="1"/>
    <col min="11276" max="11276" width="10.625" style="1" customWidth="1"/>
    <col min="11277" max="11277" width="5.875" style="1" customWidth="1"/>
    <col min="11278" max="11278" width="2.625" style="1" customWidth="1"/>
    <col min="11279" max="11279" width="3" style="1" customWidth="1"/>
    <col min="11280" max="11283" width="0" style="1" hidden="1" customWidth="1"/>
    <col min="11284" max="11518" width="9" style="1"/>
    <col min="11519" max="11519" width="1" style="1" customWidth="1"/>
    <col min="11520" max="11520" width="2.5" style="1" customWidth="1"/>
    <col min="11521" max="11522" width="2.625" style="1" customWidth="1"/>
    <col min="11523" max="11523" width="7.5" style="1" customWidth="1"/>
    <col min="11524" max="11524" width="5.125" style="1" customWidth="1"/>
    <col min="11525" max="11525" width="8.75" style="1" customWidth="1"/>
    <col min="11526" max="11526" width="3.125" style="1" customWidth="1"/>
    <col min="11527" max="11527" width="8.625" style="1" customWidth="1"/>
    <col min="11528" max="11528" width="6.625" style="1" customWidth="1"/>
    <col min="11529" max="11529" width="8.625" style="1" customWidth="1"/>
    <col min="11530" max="11530" width="6.875" style="1" customWidth="1"/>
    <col min="11531" max="11531" width="7.375" style="1" customWidth="1"/>
    <col min="11532" max="11532" width="10.625" style="1" customWidth="1"/>
    <col min="11533" max="11533" width="5.875" style="1" customWidth="1"/>
    <col min="11534" max="11534" width="2.625" style="1" customWidth="1"/>
    <col min="11535" max="11535" width="3" style="1" customWidth="1"/>
    <col min="11536" max="11539" width="0" style="1" hidden="1" customWidth="1"/>
    <col min="11540" max="11774" width="9" style="1"/>
    <col min="11775" max="11775" width="1" style="1" customWidth="1"/>
    <col min="11776" max="11776" width="2.5" style="1" customWidth="1"/>
    <col min="11777" max="11778" width="2.625" style="1" customWidth="1"/>
    <col min="11779" max="11779" width="7.5" style="1" customWidth="1"/>
    <col min="11780" max="11780" width="5.125" style="1" customWidth="1"/>
    <col min="11781" max="11781" width="8.75" style="1" customWidth="1"/>
    <col min="11782" max="11782" width="3.125" style="1" customWidth="1"/>
    <col min="11783" max="11783" width="8.625" style="1" customWidth="1"/>
    <col min="11784" max="11784" width="6.625" style="1" customWidth="1"/>
    <col min="11785" max="11785" width="8.625" style="1" customWidth="1"/>
    <col min="11786" max="11786" width="6.875" style="1" customWidth="1"/>
    <col min="11787" max="11787" width="7.375" style="1" customWidth="1"/>
    <col min="11788" max="11788" width="10.625" style="1" customWidth="1"/>
    <col min="11789" max="11789" width="5.875" style="1" customWidth="1"/>
    <col min="11790" max="11790" width="2.625" style="1" customWidth="1"/>
    <col min="11791" max="11791" width="3" style="1" customWidth="1"/>
    <col min="11792" max="11795" width="0" style="1" hidden="1" customWidth="1"/>
    <col min="11796" max="12030" width="9" style="1"/>
    <col min="12031" max="12031" width="1" style="1" customWidth="1"/>
    <col min="12032" max="12032" width="2.5" style="1" customWidth="1"/>
    <col min="12033" max="12034" width="2.625" style="1" customWidth="1"/>
    <col min="12035" max="12035" width="7.5" style="1" customWidth="1"/>
    <col min="12036" max="12036" width="5.125" style="1" customWidth="1"/>
    <col min="12037" max="12037" width="8.75" style="1" customWidth="1"/>
    <col min="12038" max="12038" width="3.125" style="1" customWidth="1"/>
    <col min="12039" max="12039" width="8.625" style="1" customWidth="1"/>
    <col min="12040" max="12040" width="6.625" style="1" customWidth="1"/>
    <col min="12041" max="12041" width="8.625" style="1" customWidth="1"/>
    <col min="12042" max="12042" width="6.875" style="1" customWidth="1"/>
    <col min="12043" max="12043" width="7.375" style="1" customWidth="1"/>
    <col min="12044" max="12044" width="10.625" style="1" customWidth="1"/>
    <col min="12045" max="12045" width="5.875" style="1" customWidth="1"/>
    <col min="12046" max="12046" width="2.625" style="1" customWidth="1"/>
    <col min="12047" max="12047" width="3" style="1" customWidth="1"/>
    <col min="12048" max="12051" width="0" style="1" hidden="1" customWidth="1"/>
    <col min="12052" max="12286" width="9" style="1"/>
    <col min="12287" max="12287" width="1" style="1" customWidth="1"/>
    <col min="12288" max="12288" width="2.5" style="1" customWidth="1"/>
    <col min="12289" max="12290" width="2.625" style="1" customWidth="1"/>
    <col min="12291" max="12291" width="7.5" style="1" customWidth="1"/>
    <col min="12292" max="12292" width="5.125" style="1" customWidth="1"/>
    <col min="12293" max="12293" width="8.75" style="1" customWidth="1"/>
    <col min="12294" max="12294" width="3.125" style="1" customWidth="1"/>
    <col min="12295" max="12295" width="8.625" style="1" customWidth="1"/>
    <col min="12296" max="12296" width="6.625" style="1" customWidth="1"/>
    <col min="12297" max="12297" width="8.625" style="1" customWidth="1"/>
    <col min="12298" max="12298" width="6.875" style="1" customWidth="1"/>
    <col min="12299" max="12299" width="7.375" style="1" customWidth="1"/>
    <col min="12300" max="12300" width="10.625" style="1" customWidth="1"/>
    <col min="12301" max="12301" width="5.875" style="1" customWidth="1"/>
    <col min="12302" max="12302" width="2.625" style="1" customWidth="1"/>
    <col min="12303" max="12303" width="3" style="1" customWidth="1"/>
    <col min="12304" max="12307" width="0" style="1" hidden="1" customWidth="1"/>
    <col min="12308" max="12542" width="9" style="1"/>
    <col min="12543" max="12543" width="1" style="1" customWidth="1"/>
    <col min="12544" max="12544" width="2.5" style="1" customWidth="1"/>
    <col min="12545" max="12546" width="2.625" style="1" customWidth="1"/>
    <col min="12547" max="12547" width="7.5" style="1" customWidth="1"/>
    <col min="12548" max="12548" width="5.125" style="1" customWidth="1"/>
    <col min="12549" max="12549" width="8.75" style="1" customWidth="1"/>
    <col min="12550" max="12550" width="3.125" style="1" customWidth="1"/>
    <col min="12551" max="12551" width="8.625" style="1" customWidth="1"/>
    <col min="12552" max="12552" width="6.625" style="1" customWidth="1"/>
    <col min="12553" max="12553" width="8.625" style="1" customWidth="1"/>
    <col min="12554" max="12554" width="6.875" style="1" customWidth="1"/>
    <col min="12555" max="12555" width="7.375" style="1" customWidth="1"/>
    <col min="12556" max="12556" width="10.625" style="1" customWidth="1"/>
    <col min="12557" max="12557" width="5.875" style="1" customWidth="1"/>
    <col min="12558" max="12558" width="2.625" style="1" customWidth="1"/>
    <col min="12559" max="12559" width="3" style="1" customWidth="1"/>
    <col min="12560" max="12563" width="0" style="1" hidden="1" customWidth="1"/>
    <col min="12564" max="12798" width="9" style="1"/>
    <col min="12799" max="12799" width="1" style="1" customWidth="1"/>
    <col min="12800" max="12800" width="2.5" style="1" customWidth="1"/>
    <col min="12801" max="12802" width="2.625" style="1" customWidth="1"/>
    <col min="12803" max="12803" width="7.5" style="1" customWidth="1"/>
    <col min="12804" max="12804" width="5.125" style="1" customWidth="1"/>
    <col min="12805" max="12805" width="8.75" style="1" customWidth="1"/>
    <col min="12806" max="12806" width="3.125" style="1" customWidth="1"/>
    <col min="12807" max="12807" width="8.625" style="1" customWidth="1"/>
    <col min="12808" max="12808" width="6.625" style="1" customWidth="1"/>
    <col min="12809" max="12809" width="8.625" style="1" customWidth="1"/>
    <col min="12810" max="12810" width="6.875" style="1" customWidth="1"/>
    <col min="12811" max="12811" width="7.375" style="1" customWidth="1"/>
    <col min="12812" max="12812" width="10.625" style="1" customWidth="1"/>
    <col min="12813" max="12813" width="5.875" style="1" customWidth="1"/>
    <col min="12814" max="12814" width="2.625" style="1" customWidth="1"/>
    <col min="12815" max="12815" width="3" style="1" customWidth="1"/>
    <col min="12816" max="12819" width="0" style="1" hidden="1" customWidth="1"/>
    <col min="12820" max="13054" width="9" style="1"/>
    <col min="13055" max="13055" width="1" style="1" customWidth="1"/>
    <col min="13056" max="13056" width="2.5" style="1" customWidth="1"/>
    <col min="13057" max="13058" width="2.625" style="1" customWidth="1"/>
    <col min="13059" max="13059" width="7.5" style="1" customWidth="1"/>
    <col min="13060" max="13060" width="5.125" style="1" customWidth="1"/>
    <col min="13061" max="13061" width="8.75" style="1" customWidth="1"/>
    <col min="13062" max="13062" width="3.125" style="1" customWidth="1"/>
    <col min="13063" max="13063" width="8.625" style="1" customWidth="1"/>
    <col min="13064" max="13064" width="6.625" style="1" customWidth="1"/>
    <col min="13065" max="13065" width="8.625" style="1" customWidth="1"/>
    <col min="13066" max="13066" width="6.875" style="1" customWidth="1"/>
    <col min="13067" max="13067" width="7.375" style="1" customWidth="1"/>
    <col min="13068" max="13068" width="10.625" style="1" customWidth="1"/>
    <col min="13069" max="13069" width="5.875" style="1" customWidth="1"/>
    <col min="13070" max="13070" width="2.625" style="1" customWidth="1"/>
    <col min="13071" max="13071" width="3" style="1" customWidth="1"/>
    <col min="13072" max="13075" width="0" style="1" hidden="1" customWidth="1"/>
    <col min="13076" max="13310" width="9" style="1"/>
    <col min="13311" max="13311" width="1" style="1" customWidth="1"/>
    <col min="13312" max="13312" width="2.5" style="1" customWidth="1"/>
    <col min="13313" max="13314" width="2.625" style="1" customWidth="1"/>
    <col min="13315" max="13315" width="7.5" style="1" customWidth="1"/>
    <col min="13316" max="13316" width="5.125" style="1" customWidth="1"/>
    <col min="13317" max="13317" width="8.75" style="1" customWidth="1"/>
    <col min="13318" max="13318" width="3.125" style="1" customWidth="1"/>
    <col min="13319" max="13319" width="8.625" style="1" customWidth="1"/>
    <col min="13320" max="13320" width="6.625" style="1" customWidth="1"/>
    <col min="13321" max="13321" width="8.625" style="1" customWidth="1"/>
    <col min="13322" max="13322" width="6.875" style="1" customWidth="1"/>
    <col min="13323" max="13323" width="7.375" style="1" customWidth="1"/>
    <col min="13324" max="13324" width="10.625" style="1" customWidth="1"/>
    <col min="13325" max="13325" width="5.875" style="1" customWidth="1"/>
    <col min="13326" max="13326" width="2.625" style="1" customWidth="1"/>
    <col min="13327" max="13327" width="3" style="1" customWidth="1"/>
    <col min="13328" max="13331" width="0" style="1" hidden="1" customWidth="1"/>
    <col min="13332" max="13566" width="9" style="1"/>
    <col min="13567" max="13567" width="1" style="1" customWidth="1"/>
    <col min="13568" max="13568" width="2.5" style="1" customWidth="1"/>
    <col min="13569" max="13570" width="2.625" style="1" customWidth="1"/>
    <col min="13571" max="13571" width="7.5" style="1" customWidth="1"/>
    <col min="13572" max="13572" width="5.125" style="1" customWidth="1"/>
    <col min="13573" max="13573" width="8.75" style="1" customWidth="1"/>
    <col min="13574" max="13574" width="3.125" style="1" customWidth="1"/>
    <col min="13575" max="13575" width="8.625" style="1" customWidth="1"/>
    <col min="13576" max="13576" width="6.625" style="1" customWidth="1"/>
    <col min="13577" max="13577" width="8.625" style="1" customWidth="1"/>
    <col min="13578" max="13578" width="6.875" style="1" customWidth="1"/>
    <col min="13579" max="13579" width="7.375" style="1" customWidth="1"/>
    <col min="13580" max="13580" width="10.625" style="1" customWidth="1"/>
    <col min="13581" max="13581" width="5.875" style="1" customWidth="1"/>
    <col min="13582" max="13582" width="2.625" style="1" customWidth="1"/>
    <col min="13583" max="13583" width="3" style="1" customWidth="1"/>
    <col min="13584" max="13587" width="0" style="1" hidden="1" customWidth="1"/>
    <col min="13588" max="13822" width="9" style="1"/>
    <col min="13823" max="13823" width="1" style="1" customWidth="1"/>
    <col min="13824" max="13824" width="2.5" style="1" customWidth="1"/>
    <col min="13825" max="13826" width="2.625" style="1" customWidth="1"/>
    <col min="13827" max="13827" width="7.5" style="1" customWidth="1"/>
    <col min="13828" max="13828" width="5.125" style="1" customWidth="1"/>
    <col min="13829" max="13829" width="8.75" style="1" customWidth="1"/>
    <col min="13830" max="13830" width="3.125" style="1" customWidth="1"/>
    <col min="13831" max="13831" width="8.625" style="1" customWidth="1"/>
    <col min="13832" max="13832" width="6.625" style="1" customWidth="1"/>
    <col min="13833" max="13833" width="8.625" style="1" customWidth="1"/>
    <col min="13834" max="13834" width="6.875" style="1" customWidth="1"/>
    <col min="13835" max="13835" width="7.375" style="1" customWidth="1"/>
    <col min="13836" max="13836" width="10.625" style="1" customWidth="1"/>
    <col min="13837" max="13837" width="5.875" style="1" customWidth="1"/>
    <col min="13838" max="13838" width="2.625" style="1" customWidth="1"/>
    <col min="13839" max="13839" width="3" style="1" customWidth="1"/>
    <col min="13840" max="13843" width="0" style="1" hidden="1" customWidth="1"/>
    <col min="13844" max="14078" width="9" style="1"/>
    <col min="14079" max="14079" width="1" style="1" customWidth="1"/>
    <col min="14080" max="14080" width="2.5" style="1" customWidth="1"/>
    <col min="14081" max="14082" width="2.625" style="1" customWidth="1"/>
    <col min="14083" max="14083" width="7.5" style="1" customWidth="1"/>
    <col min="14084" max="14084" width="5.125" style="1" customWidth="1"/>
    <col min="14085" max="14085" width="8.75" style="1" customWidth="1"/>
    <col min="14086" max="14086" width="3.125" style="1" customWidth="1"/>
    <col min="14087" max="14087" width="8.625" style="1" customWidth="1"/>
    <col min="14088" max="14088" width="6.625" style="1" customWidth="1"/>
    <col min="14089" max="14089" width="8.625" style="1" customWidth="1"/>
    <col min="14090" max="14090" width="6.875" style="1" customWidth="1"/>
    <col min="14091" max="14091" width="7.375" style="1" customWidth="1"/>
    <col min="14092" max="14092" width="10.625" style="1" customWidth="1"/>
    <col min="14093" max="14093" width="5.875" style="1" customWidth="1"/>
    <col min="14094" max="14094" width="2.625" style="1" customWidth="1"/>
    <col min="14095" max="14095" width="3" style="1" customWidth="1"/>
    <col min="14096" max="14099" width="0" style="1" hidden="1" customWidth="1"/>
    <col min="14100" max="14334" width="9" style="1"/>
    <col min="14335" max="14335" width="1" style="1" customWidth="1"/>
    <col min="14336" max="14336" width="2.5" style="1" customWidth="1"/>
    <col min="14337" max="14338" width="2.625" style="1" customWidth="1"/>
    <col min="14339" max="14339" width="7.5" style="1" customWidth="1"/>
    <col min="14340" max="14340" width="5.125" style="1" customWidth="1"/>
    <col min="14341" max="14341" width="8.75" style="1" customWidth="1"/>
    <col min="14342" max="14342" width="3.125" style="1" customWidth="1"/>
    <col min="14343" max="14343" width="8.625" style="1" customWidth="1"/>
    <col min="14344" max="14344" width="6.625" style="1" customWidth="1"/>
    <col min="14345" max="14345" width="8.625" style="1" customWidth="1"/>
    <col min="14346" max="14346" width="6.875" style="1" customWidth="1"/>
    <col min="14347" max="14347" width="7.375" style="1" customWidth="1"/>
    <col min="14348" max="14348" width="10.625" style="1" customWidth="1"/>
    <col min="14349" max="14349" width="5.875" style="1" customWidth="1"/>
    <col min="14350" max="14350" width="2.625" style="1" customWidth="1"/>
    <col min="14351" max="14351" width="3" style="1" customWidth="1"/>
    <col min="14352" max="14355" width="0" style="1" hidden="1" customWidth="1"/>
    <col min="14356" max="14590" width="9" style="1"/>
    <col min="14591" max="14591" width="1" style="1" customWidth="1"/>
    <col min="14592" max="14592" width="2.5" style="1" customWidth="1"/>
    <col min="14593" max="14594" width="2.625" style="1" customWidth="1"/>
    <col min="14595" max="14595" width="7.5" style="1" customWidth="1"/>
    <col min="14596" max="14596" width="5.125" style="1" customWidth="1"/>
    <col min="14597" max="14597" width="8.75" style="1" customWidth="1"/>
    <col min="14598" max="14598" width="3.125" style="1" customWidth="1"/>
    <col min="14599" max="14599" width="8.625" style="1" customWidth="1"/>
    <col min="14600" max="14600" width="6.625" style="1" customWidth="1"/>
    <col min="14601" max="14601" width="8.625" style="1" customWidth="1"/>
    <col min="14602" max="14602" width="6.875" style="1" customWidth="1"/>
    <col min="14603" max="14603" width="7.375" style="1" customWidth="1"/>
    <col min="14604" max="14604" width="10.625" style="1" customWidth="1"/>
    <col min="14605" max="14605" width="5.875" style="1" customWidth="1"/>
    <col min="14606" max="14606" width="2.625" style="1" customWidth="1"/>
    <col min="14607" max="14607" width="3" style="1" customWidth="1"/>
    <col min="14608" max="14611" width="0" style="1" hidden="1" customWidth="1"/>
    <col min="14612" max="14846" width="9" style="1"/>
    <col min="14847" max="14847" width="1" style="1" customWidth="1"/>
    <col min="14848" max="14848" width="2.5" style="1" customWidth="1"/>
    <col min="14849" max="14850" width="2.625" style="1" customWidth="1"/>
    <col min="14851" max="14851" width="7.5" style="1" customWidth="1"/>
    <col min="14852" max="14852" width="5.125" style="1" customWidth="1"/>
    <col min="14853" max="14853" width="8.75" style="1" customWidth="1"/>
    <col min="14854" max="14854" width="3.125" style="1" customWidth="1"/>
    <col min="14855" max="14855" width="8.625" style="1" customWidth="1"/>
    <col min="14856" max="14856" width="6.625" style="1" customWidth="1"/>
    <col min="14857" max="14857" width="8.625" style="1" customWidth="1"/>
    <col min="14858" max="14858" width="6.875" style="1" customWidth="1"/>
    <col min="14859" max="14859" width="7.375" style="1" customWidth="1"/>
    <col min="14860" max="14860" width="10.625" style="1" customWidth="1"/>
    <col min="14861" max="14861" width="5.875" style="1" customWidth="1"/>
    <col min="14862" max="14862" width="2.625" style="1" customWidth="1"/>
    <col min="14863" max="14863" width="3" style="1" customWidth="1"/>
    <col min="14864" max="14867" width="0" style="1" hidden="1" customWidth="1"/>
    <col min="14868" max="15102" width="9" style="1"/>
    <col min="15103" max="15103" width="1" style="1" customWidth="1"/>
    <col min="15104" max="15104" width="2.5" style="1" customWidth="1"/>
    <col min="15105" max="15106" width="2.625" style="1" customWidth="1"/>
    <col min="15107" max="15107" width="7.5" style="1" customWidth="1"/>
    <col min="15108" max="15108" width="5.125" style="1" customWidth="1"/>
    <col min="15109" max="15109" width="8.75" style="1" customWidth="1"/>
    <col min="15110" max="15110" width="3.125" style="1" customWidth="1"/>
    <col min="15111" max="15111" width="8.625" style="1" customWidth="1"/>
    <col min="15112" max="15112" width="6.625" style="1" customWidth="1"/>
    <col min="15113" max="15113" width="8.625" style="1" customWidth="1"/>
    <col min="15114" max="15114" width="6.875" style="1" customWidth="1"/>
    <col min="15115" max="15115" width="7.375" style="1" customWidth="1"/>
    <col min="15116" max="15116" width="10.625" style="1" customWidth="1"/>
    <col min="15117" max="15117" width="5.875" style="1" customWidth="1"/>
    <col min="15118" max="15118" width="2.625" style="1" customWidth="1"/>
    <col min="15119" max="15119" width="3" style="1" customWidth="1"/>
    <col min="15120" max="15123" width="0" style="1" hidden="1" customWidth="1"/>
    <col min="15124" max="15358" width="9" style="1"/>
    <col min="15359" max="15359" width="1" style="1" customWidth="1"/>
    <col min="15360" max="15360" width="2.5" style="1" customWidth="1"/>
    <col min="15361" max="15362" width="2.625" style="1" customWidth="1"/>
    <col min="15363" max="15363" width="7.5" style="1" customWidth="1"/>
    <col min="15364" max="15364" width="5.125" style="1" customWidth="1"/>
    <col min="15365" max="15365" width="8.75" style="1" customWidth="1"/>
    <col min="15366" max="15366" width="3.125" style="1" customWidth="1"/>
    <col min="15367" max="15367" width="8.625" style="1" customWidth="1"/>
    <col min="15368" max="15368" width="6.625" style="1" customWidth="1"/>
    <col min="15369" max="15369" width="8.625" style="1" customWidth="1"/>
    <col min="15370" max="15370" width="6.875" style="1" customWidth="1"/>
    <col min="15371" max="15371" width="7.375" style="1" customWidth="1"/>
    <col min="15372" max="15372" width="10.625" style="1" customWidth="1"/>
    <col min="15373" max="15373" width="5.875" style="1" customWidth="1"/>
    <col min="15374" max="15374" width="2.625" style="1" customWidth="1"/>
    <col min="15375" max="15375" width="3" style="1" customWidth="1"/>
    <col min="15376" max="15379" width="0" style="1" hidden="1" customWidth="1"/>
    <col min="15380" max="15614" width="9" style="1"/>
    <col min="15615" max="15615" width="1" style="1" customWidth="1"/>
    <col min="15616" max="15616" width="2.5" style="1" customWidth="1"/>
    <col min="15617" max="15618" width="2.625" style="1" customWidth="1"/>
    <col min="15619" max="15619" width="7.5" style="1" customWidth="1"/>
    <col min="15620" max="15620" width="5.125" style="1" customWidth="1"/>
    <col min="15621" max="15621" width="8.75" style="1" customWidth="1"/>
    <col min="15622" max="15622" width="3.125" style="1" customWidth="1"/>
    <col min="15623" max="15623" width="8.625" style="1" customWidth="1"/>
    <col min="15624" max="15624" width="6.625" style="1" customWidth="1"/>
    <col min="15625" max="15625" width="8.625" style="1" customWidth="1"/>
    <col min="15626" max="15626" width="6.875" style="1" customWidth="1"/>
    <col min="15627" max="15627" width="7.375" style="1" customWidth="1"/>
    <col min="15628" max="15628" width="10.625" style="1" customWidth="1"/>
    <col min="15629" max="15629" width="5.875" style="1" customWidth="1"/>
    <col min="15630" max="15630" width="2.625" style="1" customWidth="1"/>
    <col min="15631" max="15631" width="3" style="1" customWidth="1"/>
    <col min="15632" max="15635" width="0" style="1" hidden="1" customWidth="1"/>
    <col min="15636" max="15870" width="9" style="1"/>
    <col min="15871" max="15871" width="1" style="1" customWidth="1"/>
    <col min="15872" max="15872" width="2.5" style="1" customWidth="1"/>
    <col min="15873" max="15874" width="2.625" style="1" customWidth="1"/>
    <col min="15875" max="15875" width="7.5" style="1" customWidth="1"/>
    <col min="15876" max="15876" width="5.125" style="1" customWidth="1"/>
    <col min="15877" max="15877" width="8.75" style="1" customWidth="1"/>
    <col min="15878" max="15878" width="3.125" style="1" customWidth="1"/>
    <col min="15879" max="15879" width="8.625" style="1" customWidth="1"/>
    <col min="15880" max="15880" width="6.625" style="1" customWidth="1"/>
    <col min="15881" max="15881" width="8.625" style="1" customWidth="1"/>
    <col min="15882" max="15882" width="6.875" style="1" customWidth="1"/>
    <col min="15883" max="15883" width="7.375" style="1" customWidth="1"/>
    <col min="15884" max="15884" width="10.625" style="1" customWidth="1"/>
    <col min="15885" max="15885" width="5.875" style="1" customWidth="1"/>
    <col min="15886" max="15886" width="2.625" style="1" customWidth="1"/>
    <col min="15887" max="15887" width="3" style="1" customWidth="1"/>
    <col min="15888" max="15891" width="0" style="1" hidden="1" customWidth="1"/>
    <col min="15892" max="16126" width="9" style="1"/>
    <col min="16127" max="16127" width="1" style="1" customWidth="1"/>
    <col min="16128" max="16128" width="2.5" style="1" customWidth="1"/>
    <col min="16129" max="16130" width="2.625" style="1" customWidth="1"/>
    <col min="16131" max="16131" width="7.5" style="1" customWidth="1"/>
    <col min="16132" max="16132" width="5.125" style="1" customWidth="1"/>
    <col min="16133" max="16133" width="8.75" style="1" customWidth="1"/>
    <col min="16134" max="16134" width="3.125" style="1" customWidth="1"/>
    <col min="16135" max="16135" width="8.625" style="1" customWidth="1"/>
    <col min="16136" max="16136" width="6.625" style="1" customWidth="1"/>
    <col min="16137" max="16137" width="8.625" style="1" customWidth="1"/>
    <col min="16138" max="16138" width="6.875" style="1" customWidth="1"/>
    <col min="16139" max="16139" width="7.375" style="1" customWidth="1"/>
    <col min="16140" max="16140" width="10.625" style="1" customWidth="1"/>
    <col min="16141" max="16141" width="5.875" style="1" customWidth="1"/>
    <col min="16142" max="16142" width="2.625" style="1" customWidth="1"/>
    <col min="16143" max="16143" width="3" style="1" customWidth="1"/>
    <col min="16144" max="16147" width="0" style="1" hidden="1" customWidth="1"/>
    <col min="16148" max="16384" width="9" style="1"/>
  </cols>
  <sheetData>
    <row r="1" spans="2:21" ht="6" customHeight="1" thickBot="1"/>
    <row r="2" spans="2:21" ht="27" customHeight="1" thickBot="1">
      <c r="B2" s="140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9"/>
    </row>
    <row r="3" spans="2:21" ht="27" customHeight="1" thickTop="1" thickBot="1">
      <c r="B3" s="140"/>
      <c r="C3" s="8"/>
      <c r="D3" s="9"/>
      <c r="E3" s="10"/>
      <c r="F3" s="10"/>
      <c r="G3" s="10"/>
      <c r="H3" s="141" t="s">
        <v>1</v>
      </c>
      <c r="I3" s="142"/>
      <c r="J3" s="142"/>
      <c r="K3" s="142"/>
      <c r="L3" s="143"/>
      <c r="M3" s="10"/>
      <c r="N3" s="144" t="s">
        <v>2</v>
      </c>
      <c r="O3" s="145"/>
      <c r="P3" s="11"/>
      <c r="Q3" s="9"/>
    </row>
    <row r="4" spans="2:21" ht="15" customHeight="1" thickTop="1">
      <c r="B4" s="140"/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/>
    </row>
    <row r="5" spans="2:21" ht="27" customHeight="1">
      <c r="B5" s="140"/>
      <c r="C5" s="8"/>
      <c r="D5" s="9"/>
      <c r="E5" s="146"/>
      <c r="F5" s="147"/>
      <c r="G5" s="147"/>
      <c r="H5" s="147"/>
      <c r="I5" s="147"/>
      <c r="J5" s="57" t="s">
        <v>3</v>
      </c>
      <c r="K5" s="10"/>
      <c r="L5" s="10"/>
      <c r="M5" s="10"/>
      <c r="N5" s="10"/>
      <c r="O5" s="10"/>
      <c r="P5" s="11"/>
      <c r="Q5" s="9"/>
    </row>
    <row r="6" spans="2:21" ht="20.25" customHeight="1">
      <c r="B6" s="140"/>
      <c r="C6" s="8"/>
      <c r="D6" s="9"/>
      <c r="E6" s="12" t="s">
        <v>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9"/>
    </row>
    <row r="7" spans="2:21" ht="27" customHeight="1">
      <c r="B7" s="140"/>
      <c r="C7" s="8"/>
      <c r="D7" s="9"/>
      <c r="E7" s="148"/>
      <c r="F7" s="149"/>
      <c r="G7" s="149"/>
      <c r="H7" s="149"/>
      <c r="I7" s="149"/>
      <c r="J7" s="150"/>
      <c r="K7" s="10"/>
      <c r="L7" s="10"/>
      <c r="M7" s="10"/>
      <c r="N7" s="10"/>
      <c r="O7" s="10"/>
      <c r="P7" s="11"/>
      <c r="Q7" s="9"/>
    </row>
    <row r="8" spans="2:21" ht="24" customHeight="1">
      <c r="B8" s="140"/>
      <c r="C8" s="8"/>
      <c r="D8" s="9"/>
      <c r="E8" s="151">
        <f ca="1">NOW()</f>
        <v>44074.914287615742</v>
      </c>
      <c r="F8" s="151"/>
      <c r="G8" s="151"/>
      <c r="H8" s="151"/>
      <c r="I8" s="10"/>
      <c r="J8" s="10"/>
      <c r="K8" s="10"/>
      <c r="L8" s="10"/>
      <c r="M8" s="10"/>
      <c r="N8" s="10"/>
      <c r="O8" s="10"/>
      <c r="P8" s="11"/>
      <c r="Q8" s="9"/>
    </row>
    <row r="9" spans="2:21" ht="28.5" customHeight="1" thickBot="1">
      <c r="B9" s="140"/>
      <c r="C9" s="8"/>
      <c r="D9" s="9"/>
      <c r="E9" s="13" t="s">
        <v>5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9"/>
    </row>
    <row r="10" spans="2:21" ht="22.5" customHeight="1" thickBot="1">
      <c r="B10" s="140"/>
      <c r="C10" s="8"/>
      <c r="D10" s="152" t="s">
        <v>6</v>
      </c>
      <c r="E10" s="152"/>
      <c r="F10" s="153">
        <f>L35</f>
        <v>68750</v>
      </c>
      <c r="G10" s="153"/>
      <c r="H10" s="153"/>
      <c r="I10" s="153"/>
      <c r="J10" s="14"/>
      <c r="K10" s="14"/>
      <c r="L10" s="14"/>
      <c r="M10" s="14"/>
      <c r="N10" s="14"/>
      <c r="O10" s="14"/>
      <c r="P10" s="11"/>
      <c r="Q10" s="9"/>
      <c r="R10" s="129"/>
    </row>
    <row r="11" spans="2:21" ht="27" customHeight="1">
      <c r="B11" s="140"/>
      <c r="C11" s="8"/>
      <c r="D11" s="15" t="s">
        <v>7</v>
      </c>
      <c r="E11" s="154" t="s">
        <v>8</v>
      </c>
      <c r="F11" s="155"/>
      <c r="G11" s="155"/>
      <c r="H11" s="156"/>
      <c r="I11" s="16" t="s">
        <v>9</v>
      </c>
      <c r="J11" s="157" t="s">
        <v>10</v>
      </c>
      <c r="K11" s="158"/>
      <c r="L11" s="157" t="s">
        <v>11</v>
      </c>
      <c r="M11" s="158"/>
      <c r="N11" s="163" t="s">
        <v>12</v>
      </c>
      <c r="O11" s="155"/>
      <c r="P11" s="11"/>
      <c r="Q11" s="9"/>
      <c r="R11" s="76" t="s">
        <v>26</v>
      </c>
      <c r="S11" s="63" t="s">
        <v>24</v>
      </c>
      <c r="T11" s="76" t="s">
        <v>23</v>
      </c>
      <c r="U11" s="63" t="s">
        <v>25</v>
      </c>
    </row>
    <row r="12" spans="2:21" ht="18" customHeight="1">
      <c r="B12" s="140"/>
      <c r="C12" s="8"/>
      <c r="D12" s="17">
        <v>1</v>
      </c>
      <c r="E12" s="135" t="s">
        <v>13</v>
      </c>
      <c r="F12" s="136"/>
      <c r="G12" s="136"/>
      <c r="H12" s="18" t="str">
        <f>IF(OR(AND(J12="",L12&lt;&gt;""),AND(J12&lt;&gt;"",L12="")),"▲","")</f>
        <v/>
      </c>
      <c r="I12" s="83">
        <f t="shared" ref="I12:I20" si="0">IF(J12&lt;&gt;"",1,"")</f>
        <v>1</v>
      </c>
      <c r="J12" s="58">
        <v>2</v>
      </c>
      <c r="K12" s="84" t="str">
        <f>IF(J12="","","回線")</f>
        <v>回線</v>
      </c>
      <c r="L12" s="137">
        <f>IF(J12="","",U12)</f>
        <v>1000</v>
      </c>
      <c r="M12" s="137"/>
      <c r="N12" s="138"/>
      <c r="O12" s="139"/>
      <c r="P12" s="11"/>
      <c r="Q12" s="9"/>
      <c r="R12" s="130">
        <f>IF(OR(J12&lt;&gt;"",J13&lt;&gt;"",J14&lt;&gt;"",J15&lt;&gt;""),1000,"")</f>
        <v>1000</v>
      </c>
      <c r="S12" s="71"/>
      <c r="T12" s="80">
        <f>IF(J12="","",500)</f>
        <v>500</v>
      </c>
      <c r="U12" s="77">
        <f>IF(J12="","",J12*$T$12)</f>
        <v>1000</v>
      </c>
    </row>
    <row r="13" spans="2:21" ht="18" customHeight="1">
      <c r="B13" s="140"/>
      <c r="C13" s="8"/>
      <c r="D13" s="17">
        <v>2</v>
      </c>
      <c r="E13" s="19" t="s">
        <v>14</v>
      </c>
      <c r="F13" s="20"/>
      <c r="G13" s="21"/>
      <c r="H13" s="18" t="str">
        <f>IF(OR(AND(J13="",L13&lt;&gt;""),AND(J13&lt;&gt;"",L13="")),"▲","")</f>
        <v/>
      </c>
      <c r="I13" s="83" t="str">
        <f t="shared" si="0"/>
        <v/>
      </c>
      <c r="J13" s="59"/>
      <c r="K13" s="85" t="str">
        <f>IF(J13="","","回線")</f>
        <v/>
      </c>
      <c r="L13" s="137" t="str">
        <f t="shared" ref="L13:L23" si="1">IF(J13="","",U13)</f>
        <v/>
      </c>
      <c r="M13" s="137"/>
      <c r="N13" s="86"/>
      <c r="O13" s="87"/>
      <c r="P13" s="11"/>
      <c r="Q13" s="9"/>
      <c r="R13" s="72"/>
      <c r="S13" s="72"/>
      <c r="T13" s="64"/>
      <c r="U13" s="79" t="str">
        <f>IF(J13="","",J13*$T$12)</f>
        <v/>
      </c>
    </row>
    <row r="14" spans="2:21" ht="18" customHeight="1">
      <c r="B14" s="140"/>
      <c r="C14" s="8"/>
      <c r="D14" s="22">
        <v>3</v>
      </c>
      <c r="E14" s="19" t="s">
        <v>14</v>
      </c>
      <c r="F14" s="23"/>
      <c r="G14" s="23"/>
      <c r="H14" s="18" t="str">
        <f>IF(OR(AND(J14="",L14&lt;&gt;""),AND(J14&lt;&gt;"",L14="")),"▲","")</f>
        <v/>
      </c>
      <c r="I14" s="83" t="str">
        <f t="shared" si="0"/>
        <v/>
      </c>
      <c r="J14" s="59"/>
      <c r="K14" s="85" t="str">
        <f>IF(J14="","","回線")</f>
        <v/>
      </c>
      <c r="L14" s="137" t="str">
        <f t="shared" si="1"/>
        <v/>
      </c>
      <c r="M14" s="137"/>
      <c r="N14" s="164"/>
      <c r="O14" s="165"/>
      <c r="P14" s="11"/>
      <c r="Q14" s="9"/>
      <c r="R14" s="72"/>
      <c r="S14" s="72"/>
      <c r="T14" s="64"/>
      <c r="U14" s="79" t="str">
        <f>IF(J14="","",J14*$T$12)</f>
        <v/>
      </c>
    </row>
    <row r="15" spans="2:21" ht="18" customHeight="1">
      <c r="B15" s="140"/>
      <c r="C15" s="8"/>
      <c r="D15" s="24">
        <v>4</v>
      </c>
      <c r="E15" s="19" t="s">
        <v>14</v>
      </c>
      <c r="F15" s="25"/>
      <c r="G15" s="25"/>
      <c r="H15" s="18" t="str">
        <f>IF(OR(AND(J15="",L15&lt;&gt;""),AND(J15&lt;&gt;"",L15="")),"▲","")</f>
        <v/>
      </c>
      <c r="I15" s="88" t="str">
        <f t="shared" si="0"/>
        <v/>
      </c>
      <c r="J15" s="60"/>
      <c r="K15" s="89" t="str">
        <f>IF(J15="","","回線")</f>
        <v/>
      </c>
      <c r="L15" s="159" t="str">
        <f t="shared" si="1"/>
        <v/>
      </c>
      <c r="M15" s="160"/>
      <c r="N15" s="161"/>
      <c r="O15" s="162"/>
      <c r="P15" s="11"/>
      <c r="Q15" s="9"/>
      <c r="R15" s="73"/>
      <c r="S15" s="67">
        <f>IF(R12="","",R12)</f>
        <v>1000</v>
      </c>
      <c r="T15" s="66"/>
      <c r="U15" s="67" t="str">
        <f t="shared" ref="U15" si="2">IF(J15="","",J15*$T$12)</f>
        <v/>
      </c>
    </row>
    <row r="16" spans="2:21" ht="18" customHeight="1">
      <c r="B16" s="140"/>
      <c r="C16" s="8"/>
      <c r="D16" s="26">
        <v>5</v>
      </c>
      <c r="E16" s="135" t="s">
        <v>15</v>
      </c>
      <c r="F16" s="136"/>
      <c r="G16" s="136"/>
      <c r="H16" s="27" t="str">
        <f>IF(OR(AND(J16="",L16&lt;&gt;""),AND(J16&lt;&gt;"",L16="")),"▲","")</f>
        <v/>
      </c>
      <c r="I16" s="83">
        <f t="shared" si="0"/>
        <v>1</v>
      </c>
      <c r="J16" s="58">
        <v>2</v>
      </c>
      <c r="K16" s="84" t="str">
        <f>IF(J16="","","台")</f>
        <v>台</v>
      </c>
      <c r="L16" s="166">
        <f t="shared" si="1"/>
        <v>1000</v>
      </c>
      <c r="M16" s="167"/>
      <c r="N16" s="138"/>
      <c r="O16" s="139"/>
      <c r="P16" s="11"/>
      <c r="Q16" s="9"/>
      <c r="R16" s="130">
        <f>IF(OR(J16&lt;&gt;"",J17&lt;&gt;"",J18&lt;&gt;"",J19&lt;&gt;""),1000,"")</f>
        <v>1000</v>
      </c>
      <c r="S16" s="71"/>
      <c r="T16" s="80">
        <f>IF(J16="","",500)</f>
        <v>500</v>
      </c>
      <c r="U16" s="77">
        <f>IF(J16="","",J16*$T$16)</f>
        <v>1000</v>
      </c>
    </row>
    <row r="17" spans="2:21" ht="18" customHeight="1">
      <c r="B17" s="140"/>
      <c r="C17" s="8"/>
      <c r="D17" s="17">
        <v>6</v>
      </c>
      <c r="E17" s="19" t="s">
        <v>16</v>
      </c>
      <c r="F17" s="28"/>
      <c r="G17" s="28"/>
      <c r="H17" s="29" t="str">
        <f t="shared" ref="H17:H21" si="3">IF(OR(AND(J17="",L17&lt;&gt;""),AND(J17&lt;&gt;"",L17="")),"▲","")</f>
        <v/>
      </c>
      <c r="I17" s="83" t="str">
        <f t="shared" si="0"/>
        <v/>
      </c>
      <c r="J17" s="59"/>
      <c r="K17" s="85" t="str">
        <f>IF(J17="","","台")</f>
        <v/>
      </c>
      <c r="L17" s="137" t="str">
        <f t="shared" si="1"/>
        <v/>
      </c>
      <c r="M17" s="137"/>
      <c r="N17" s="86"/>
      <c r="O17" s="87"/>
      <c r="P17" s="11"/>
      <c r="Q17" s="9"/>
      <c r="R17" s="72"/>
      <c r="S17" s="72"/>
      <c r="T17" s="64"/>
      <c r="U17" s="79" t="str">
        <f>IF(J17="","",J17*$T$16)</f>
        <v/>
      </c>
    </row>
    <row r="18" spans="2:21" ht="18" customHeight="1">
      <c r="B18" s="140"/>
      <c r="C18" s="8"/>
      <c r="D18" s="22">
        <v>7</v>
      </c>
      <c r="E18" s="19" t="s">
        <v>16</v>
      </c>
      <c r="F18" s="28"/>
      <c r="G18" s="28"/>
      <c r="H18" s="29" t="str">
        <f t="shared" si="3"/>
        <v/>
      </c>
      <c r="I18" s="83" t="str">
        <f t="shared" si="0"/>
        <v/>
      </c>
      <c r="J18" s="59"/>
      <c r="K18" s="85" t="str">
        <f>IF(J18="","","台")</f>
        <v/>
      </c>
      <c r="L18" s="137" t="str">
        <f t="shared" si="1"/>
        <v/>
      </c>
      <c r="M18" s="137"/>
      <c r="N18" s="164"/>
      <c r="O18" s="165"/>
      <c r="P18" s="11"/>
      <c r="Q18" s="9"/>
      <c r="R18" s="72"/>
      <c r="S18" s="72"/>
      <c r="T18" s="64"/>
      <c r="U18" s="79" t="str">
        <f>IF(J18="","",J18*$T$16)</f>
        <v/>
      </c>
    </row>
    <row r="19" spans="2:21" ht="18" customHeight="1">
      <c r="B19" s="140"/>
      <c r="C19" s="8"/>
      <c r="D19" s="24">
        <v>8</v>
      </c>
      <c r="E19" s="19" t="s">
        <v>16</v>
      </c>
      <c r="F19" s="25"/>
      <c r="G19" s="25"/>
      <c r="H19" s="18" t="str">
        <f>IF(OR(AND(J19="",L19&lt;&gt;""),AND(J19&lt;&gt;"",L19="")),"▲","")</f>
        <v/>
      </c>
      <c r="I19" s="90" t="str">
        <f t="shared" si="0"/>
        <v/>
      </c>
      <c r="J19" s="60"/>
      <c r="K19" s="89" t="str">
        <f>IF(J19="","","台")</f>
        <v/>
      </c>
      <c r="L19" s="137" t="str">
        <f t="shared" si="1"/>
        <v/>
      </c>
      <c r="M19" s="137"/>
      <c r="N19" s="161"/>
      <c r="O19" s="162"/>
      <c r="P19" s="11"/>
      <c r="Q19" s="9"/>
      <c r="R19" s="73"/>
      <c r="S19" s="67">
        <f>IF(R16="","",R16)</f>
        <v>1000</v>
      </c>
      <c r="T19" s="66"/>
      <c r="U19" s="67" t="str">
        <f>IF(J19="","",J19*$T$16)</f>
        <v/>
      </c>
    </row>
    <row r="20" spans="2:21" ht="18" customHeight="1">
      <c r="B20" s="140"/>
      <c r="C20" s="8"/>
      <c r="D20" s="26">
        <v>9</v>
      </c>
      <c r="E20" s="135" t="s">
        <v>29</v>
      </c>
      <c r="F20" s="136"/>
      <c r="G20" s="136"/>
      <c r="H20" s="30" t="str">
        <f>IF(OR(AND(J20="",L20&lt;&gt;""),AND(J20&lt;&gt;"",L20="")),"▲","")</f>
        <v/>
      </c>
      <c r="I20" s="91">
        <f t="shared" si="0"/>
        <v>1</v>
      </c>
      <c r="J20" s="58">
        <v>20</v>
      </c>
      <c r="K20" s="84" t="str">
        <f>IF(J20="","","回路")</f>
        <v>回路</v>
      </c>
      <c r="L20" s="166">
        <f t="shared" si="1"/>
        <v>4000</v>
      </c>
      <c r="M20" s="167"/>
      <c r="N20" s="138"/>
      <c r="O20" s="139"/>
      <c r="P20" s="11"/>
      <c r="Q20" s="9"/>
      <c r="R20" s="130">
        <f>IF(OR(J20&lt;&gt;"",J21&lt;&gt;"",J22&lt;&gt;"",J23&lt;&gt;""),1000,"")</f>
        <v>1000</v>
      </c>
      <c r="S20" s="71"/>
      <c r="T20" s="80">
        <f>IF(J20="","",200)</f>
        <v>200</v>
      </c>
      <c r="U20" s="77">
        <f>IF(J20="","",J20*$T$20)</f>
        <v>4000</v>
      </c>
    </row>
    <row r="21" spans="2:21" ht="18" customHeight="1">
      <c r="B21" s="140"/>
      <c r="C21" s="8"/>
      <c r="D21" s="22">
        <v>10</v>
      </c>
      <c r="E21" s="19" t="s">
        <v>17</v>
      </c>
      <c r="F21" s="28"/>
      <c r="G21" s="28"/>
      <c r="H21" s="18" t="str">
        <f t="shared" si="3"/>
        <v/>
      </c>
      <c r="I21" s="92" t="str">
        <f t="shared" ref="I21:I23" si="4">IF(J21&lt;&gt;"",1,"")</f>
        <v/>
      </c>
      <c r="J21" s="59"/>
      <c r="K21" s="85" t="str">
        <f>IF(J21="","","回路")</f>
        <v/>
      </c>
      <c r="L21" s="137" t="str">
        <f t="shared" si="1"/>
        <v/>
      </c>
      <c r="M21" s="137"/>
      <c r="N21" s="164"/>
      <c r="O21" s="165"/>
      <c r="P21" s="11"/>
      <c r="Q21" s="9"/>
      <c r="R21" s="72"/>
      <c r="S21" s="72"/>
      <c r="T21" s="64"/>
      <c r="U21" s="79" t="str">
        <f>IF(J21="","",J21*$T$20)</f>
        <v/>
      </c>
    </row>
    <row r="22" spans="2:21" ht="18" customHeight="1">
      <c r="B22" s="140"/>
      <c r="C22" s="8"/>
      <c r="D22" s="22">
        <v>11</v>
      </c>
      <c r="E22" s="19" t="s">
        <v>17</v>
      </c>
      <c r="F22" s="28"/>
      <c r="G22" s="28"/>
      <c r="H22" s="18" t="str">
        <f>IF(OR(AND(J22="",L22&lt;&gt;""),AND(J22&lt;&gt;"",L22="")),"▲","")</f>
        <v/>
      </c>
      <c r="I22" s="92" t="str">
        <f t="shared" si="4"/>
        <v/>
      </c>
      <c r="J22" s="59"/>
      <c r="K22" s="85" t="str">
        <f>IF(J22="","","回路")</f>
        <v/>
      </c>
      <c r="L22" s="137" t="str">
        <f t="shared" si="1"/>
        <v/>
      </c>
      <c r="M22" s="137"/>
      <c r="N22" s="164"/>
      <c r="O22" s="165"/>
      <c r="P22" s="11"/>
      <c r="Q22" s="9"/>
      <c r="R22" s="72"/>
      <c r="S22" s="72"/>
      <c r="T22" s="64"/>
      <c r="U22" s="79" t="str">
        <f>IF(J22="","",J22*$T$20)</f>
        <v/>
      </c>
    </row>
    <row r="23" spans="2:21" ht="18" customHeight="1">
      <c r="B23" s="140"/>
      <c r="C23" s="8"/>
      <c r="D23" s="31">
        <v>12</v>
      </c>
      <c r="E23" s="32" t="s">
        <v>17</v>
      </c>
      <c r="F23" s="33"/>
      <c r="G23" s="33"/>
      <c r="H23" s="34" t="str">
        <f>IF(OR(AND(J23="",L23&lt;&gt;""),AND(J23&lt;&gt;"",L23="")),"▲","")</f>
        <v/>
      </c>
      <c r="I23" s="93" t="str">
        <f t="shared" si="4"/>
        <v/>
      </c>
      <c r="J23" s="60"/>
      <c r="K23" s="89" t="str">
        <f>IF(J23="","","回路")</f>
        <v/>
      </c>
      <c r="L23" s="137" t="str">
        <f t="shared" si="1"/>
        <v/>
      </c>
      <c r="M23" s="137"/>
      <c r="N23" s="161"/>
      <c r="O23" s="162"/>
      <c r="P23" s="11"/>
      <c r="Q23" s="9"/>
      <c r="R23" s="73"/>
      <c r="S23" s="67">
        <f>IF(R20="","",R20)</f>
        <v>1000</v>
      </c>
      <c r="T23" s="66"/>
      <c r="U23" s="67" t="str">
        <f>IF(J23="","",J23*$T$20)</f>
        <v/>
      </c>
    </row>
    <row r="24" spans="2:21" ht="18" customHeight="1">
      <c r="B24" s="140"/>
      <c r="C24" s="8"/>
      <c r="D24" s="31"/>
      <c r="E24" s="35"/>
      <c r="F24" s="36"/>
      <c r="G24" s="36"/>
      <c r="H24" s="34"/>
      <c r="I24" s="94"/>
      <c r="J24" s="95"/>
      <c r="K24" s="96"/>
      <c r="L24" s="172"/>
      <c r="M24" s="173"/>
      <c r="N24" s="97"/>
      <c r="O24" s="98"/>
      <c r="P24" s="11"/>
      <c r="Q24" s="9"/>
      <c r="R24" s="72"/>
      <c r="S24" s="72"/>
      <c r="T24" s="68"/>
      <c r="U24" s="65"/>
    </row>
    <row r="25" spans="2:21" ht="18" customHeight="1">
      <c r="B25" s="140"/>
      <c r="C25" s="8"/>
      <c r="D25" s="31">
        <v>13</v>
      </c>
      <c r="E25" s="174" t="s">
        <v>18</v>
      </c>
      <c r="F25" s="175"/>
      <c r="G25" s="175"/>
      <c r="H25" s="132" t="str">
        <f>IF(OR(AND(J25="",L25&lt;&gt;""),AND(J25&lt;&gt;"",L25="")),"▲","")</f>
        <v/>
      </c>
      <c r="I25" s="99" t="str">
        <f>IF(L25="","","1式")</f>
        <v>1式</v>
      </c>
      <c r="J25" s="61">
        <v>3</v>
      </c>
      <c r="K25" s="84" t="str">
        <f>IF(J25="","","径間")</f>
        <v>径間</v>
      </c>
      <c r="L25" s="166">
        <f>IF(J25="","",U25)</f>
        <v>4500</v>
      </c>
      <c r="M25" s="167"/>
      <c r="N25" s="138"/>
      <c r="O25" s="139"/>
      <c r="P25" s="11"/>
      <c r="Q25" s="9"/>
      <c r="R25" s="131">
        <f>IF(J25="","",1000)</f>
        <v>1000</v>
      </c>
      <c r="S25" s="67">
        <f>IF(R25="","",R25)</f>
        <v>1000</v>
      </c>
      <c r="T25" s="81">
        <f>IF(J25="","",1500)</f>
        <v>1500</v>
      </c>
      <c r="U25" s="67">
        <f>IF(J25="","",J25*T25)</f>
        <v>4500</v>
      </c>
    </row>
    <row r="26" spans="2:21" ht="18" customHeight="1">
      <c r="B26" s="140"/>
      <c r="C26" s="8"/>
      <c r="D26" s="31">
        <v>14</v>
      </c>
      <c r="E26" s="168" t="s">
        <v>28</v>
      </c>
      <c r="F26" s="169"/>
      <c r="G26" s="169"/>
      <c r="H26" s="132"/>
      <c r="I26" s="82">
        <v>1</v>
      </c>
      <c r="J26" s="170" t="str">
        <f>IF(I26="","","年間使用料金")</f>
        <v>年間使用料金</v>
      </c>
      <c r="K26" s="171"/>
      <c r="L26" s="166">
        <f>IF(J26="","",U26)</f>
        <v>48000</v>
      </c>
      <c r="M26" s="167"/>
      <c r="N26" s="138"/>
      <c r="O26" s="139"/>
      <c r="P26" s="11"/>
      <c r="Q26" s="9"/>
      <c r="R26" s="74"/>
      <c r="S26" s="74"/>
      <c r="T26" s="100">
        <v>48000</v>
      </c>
      <c r="U26" s="78">
        <f>IF(I26="","",T26)</f>
        <v>48000</v>
      </c>
    </row>
    <row r="27" spans="2:21" ht="18" customHeight="1">
      <c r="B27" s="140"/>
      <c r="C27" s="8"/>
      <c r="D27" s="31">
        <v>15</v>
      </c>
      <c r="E27" s="174"/>
      <c r="F27" s="175"/>
      <c r="G27" s="175"/>
      <c r="H27" s="34"/>
      <c r="I27" s="99" t="str">
        <f>IF(L27="","","1式")</f>
        <v/>
      </c>
      <c r="J27" s="170"/>
      <c r="K27" s="171"/>
      <c r="L27" s="176"/>
      <c r="M27" s="177"/>
      <c r="N27" s="138"/>
      <c r="O27" s="139"/>
      <c r="P27" s="11"/>
      <c r="Q27" s="9"/>
      <c r="R27" s="74"/>
      <c r="S27" s="74"/>
      <c r="T27" s="68"/>
      <c r="U27" s="65"/>
    </row>
    <row r="28" spans="2:21" ht="18" customHeight="1" thickBot="1">
      <c r="B28" s="140"/>
      <c r="C28" s="8"/>
      <c r="D28" s="31">
        <v>16</v>
      </c>
      <c r="E28" s="37" t="s">
        <v>19</v>
      </c>
      <c r="F28" s="33"/>
      <c r="G28" s="33"/>
      <c r="H28" s="34"/>
      <c r="I28" s="99" t="str">
        <f>IF(L28="","","1式")</f>
        <v/>
      </c>
      <c r="J28" s="170"/>
      <c r="K28" s="171"/>
      <c r="L28" s="176"/>
      <c r="M28" s="177"/>
      <c r="N28" s="138"/>
      <c r="O28" s="139"/>
      <c r="P28" s="11"/>
      <c r="Q28" s="9"/>
      <c r="R28" s="75"/>
      <c r="S28" s="75"/>
      <c r="T28" s="69"/>
      <c r="U28" s="70"/>
    </row>
    <row r="29" spans="2:21" ht="18" customHeight="1">
      <c r="B29" s="140"/>
      <c r="C29" s="8"/>
      <c r="D29" s="38"/>
      <c r="E29" s="39"/>
      <c r="F29" s="9"/>
      <c r="G29" s="9"/>
      <c r="H29" s="40"/>
      <c r="I29" s="41"/>
      <c r="J29" s="42"/>
      <c r="K29" s="42"/>
      <c r="L29" s="43"/>
      <c r="M29" s="43"/>
      <c r="N29" s="44"/>
      <c r="O29" s="44"/>
      <c r="P29" s="11"/>
      <c r="Q29" s="9"/>
      <c r="R29" s="3"/>
      <c r="S29" s="3"/>
      <c r="T29" s="2"/>
    </row>
    <row r="30" spans="2:21" ht="18" customHeight="1">
      <c r="B30" s="140"/>
      <c r="C30" s="8"/>
      <c r="D30" s="45"/>
      <c r="E30" s="46"/>
      <c r="F30" s="47"/>
      <c r="G30" s="47"/>
      <c r="H30" s="48"/>
      <c r="I30" s="49">
        <f>SUM(I12:I28)</f>
        <v>4</v>
      </c>
      <c r="J30" s="50"/>
      <c r="K30" s="50"/>
      <c r="L30" s="50"/>
      <c r="M30" s="50"/>
      <c r="N30" s="51"/>
      <c r="O30" s="51"/>
      <c r="P30" s="11"/>
      <c r="Q30" s="9"/>
      <c r="R30" s="4"/>
      <c r="S30" s="4"/>
      <c r="T30" s="2"/>
    </row>
    <row r="31" spans="2:21" ht="18" customHeight="1">
      <c r="B31" s="140"/>
      <c r="C31" s="8"/>
      <c r="D31" s="103"/>
      <c r="E31" s="178" t="s">
        <v>34</v>
      </c>
      <c r="F31" s="178"/>
      <c r="G31" s="178"/>
      <c r="H31" s="104"/>
      <c r="I31" s="105"/>
      <c r="J31" s="106"/>
      <c r="K31" s="107" t="str">
        <f>IF(L31="","","１式")</f>
        <v>１式</v>
      </c>
      <c r="L31" s="179">
        <f>SUM(R12:R25)</f>
        <v>4000</v>
      </c>
      <c r="M31" s="180"/>
      <c r="N31" s="108"/>
      <c r="O31" s="103"/>
      <c r="P31" s="11"/>
      <c r="Q31" s="9"/>
      <c r="R31" s="129"/>
      <c r="T31" s="2"/>
    </row>
    <row r="32" spans="2:21" ht="18" customHeight="1">
      <c r="B32" s="140"/>
      <c r="C32" s="8"/>
      <c r="D32" s="109"/>
      <c r="E32" s="181" t="s">
        <v>35</v>
      </c>
      <c r="F32" s="181"/>
      <c r="G32" s="181"/>
      <c r="H32" s="110"/>
      <c r="I32" s="111"/>
      <c r="J32" s="112"/>
      <c r="K32" s="113" t="str">
        <f>IF(L32="","","１式")</f>
        <v>１式</v>
      </c>
      <c r="L32" s="182">
        <f>SUM(U12:U25)</f>
        <v>10500</v>
      </c>
      <c r="M32" s="183"/>
      <c r="N32" s="114"/>
      <c r="O32" s="109"/>
      <c r="P32" s="11"/>
      <c r="Q32" s="9"/>
      <c r="R32" s="129"/>
    </row>
    <row r="33" spans="2:27" ht="18" customHeight="1">
      <c r="B33" s="140"/>
      <c r="C33" s="8"/>
      <c r="D33" s="109"/>
      <c r="E33" s="181" t="str">
        <f>IF(I26="","","ＲＥＣＳ－５０００Ｅ")</f>
        <v>ＲＥＣＳ－５０００Ｅ</v>
      </c>
      <c r="F33" s="181"/>
      <c r="G33" s="181"/>
      <c r="H33" s="110"/>
      <c r="I33" s="184" t="str">
        <f>IF(E33="","","年間使用料金")</f>
        <v>年間使用料金</v>
      </c>
      <c r="J33" s="185"/>
      <c r="K33" s="113" t="str">
        <f>IF(E33="","","１式")</f>
        <v>１式</v>
      </c>
      <c r="L33" s="182">
        <f>IF(E33="","",U26)</f>
        <v>48000</v>
      </c>
      <c r="M33" s="183"/>
      <c r="N33" s="114"/>
      <c r="O33" s="109"/>
      <c r="P33" s="11"/>
      <c r="Q33" s="9"/>
      <c r="R33" s="129"/>
    </row>
    <row r="34" spans="2:27" ht="18" customHeight="1">
      <c r="B34" s="140"/>
      <c r="C34" s="8"/>
      <c r="D34" s="109"/>
      <c r="E34" s="181" t="s">
        <v>20</v>
      </c>
      <c r="F34" s="181"/>
      <c r="G34" s="181"/>
      <c r="H34" s="110"/>
      <c r="I34" s="111"/>
      <c r="J34" s="112"/>
      <c r="K34" s="113" t="str">
        <f>IF(L34="","","１式")</f>
        <v>１式</v>
      </c>
      <c r="L34" s="182">
        <f>R35*SUM(L31:M33)</f>
        <v>6250</v>
      </c>
      <c r="M34" s="183"/>
      <c r="N34" s="203">
        <f>IF(SUM(U16:U26)=0,"",R35*100)</f>
        <v>10</v>
      </c>
      <c r="O34" s="204" t="str">
        <f>IF(N34="","","[％]")</f>
        <v>[％]</v>
      </c>
      <c r="P34" s="11"/>
      <c r="Q34" s="9"/>
      <c r="R34" s="76" t="s">
        <v>27</v>
      </c>
    </row>
    <row r="35" spans="2:27" ht="18" customHeight="1">
      <c r="B35" s="140"/>
      <c r="C35" s="8"/>
      <c r="D35" s="115"/>
      <c r="E35" s="116"/>
      <c r="F35" s="115"/>
      <c r="G35" s="115"/>
      <c r="H35" s="117"/>
      <c r="I35" s="118"/>
      <c r="J35" s="115"/>
      <c r="K35" s="119" t="s">
        <v>21</v>
      </c>
      <c r="L35" s="189">
        <f>SUM(L31:M34)</f>
        <v>68750</v>
      </c>
      <c r="M35" s="190"/>
      <c r="N35" s="120"/>
      <c r="O35" s="115"/>
      <c r="P35" s="11"/>
      <c r="Q35" s="9"/>
      <c r="R35" s="134">
        <v>0.1</v>
      </c>
    </row>
    <row r="36" spans="2:27" ht="18" customHeight="1">
      <c r="B36" s="140"/>
      <c r="C36" s="8"/>
      <c r="D36" s="9"/>
      <c r="E36" s="52"/>
      <c r="F36" s="9"/>
      <c r="G36" s="9"/>
      <c r="H36" s="9"/>
      <c r="I36" s="9"/>
      <c r="J36" s="9"/>
      <c r="K36" s="9"/>
      <c r="L36" s="53"/>
      <c r="M36" s="54"/>
      <c r="N36" s="54"/>
      <c r="O36" s="9"/>
      <c r="P36" s="11"/>
      <c r="Q36" s="9"/>
      <c r="R36" s="129"/>
    </row>
    <row r="37" spans="2:27" ht="25.5" customHeight="1">
      <c r="B37" s="140"/>
      <c r="C37" s="8"/>
      <c r="D37" s="121"/>
      <c r="E37" s="133" t="s">
        <v>37</v>
      </c>
      <c r="F37" s="62"/>
      <c r="G37" s="62"/>
      <c r="H37" s="62"/>
      <c r="I37" s="62"/>
      <c r="J37" s="62"/>
      <c r="K37" s="55"/>
      <c r="L37" s="55" t="s">
        <v>36</v>
      </c>
      <c r="M37" s="56" t="str">
        <f ca="1">IF(MONTH(NOW())=12,YEAR(NOW())+1&amp;"年",YEAR(NOW())&amp;"年")</f>
        <v>2020年</v>
      </c>
      <c r="N37" s="56" t="str">
        <f ca="1">IF(MONTH(NOW())=12,1&amp;"月末日",MONTH(NOW())+1&amp;"月末日")</f>
        <v>9月末日</v>
      </c>
      <c r="O37" s="10"/>
      <c r="P37" s="11"/>
      <c r="Q37" s="9"/>
      <c r="R37" s="129"/>
    </row>
    <row r="38" spans="2:27" ht="18" customHeight="1">
      <c r="B38" s="140"/>
      <c r="C38" s="8"/>
      <c r="D38" s="9"/>
      <c r="E38" s="191" t="s">
        <v>22</v>
      </c>
      <c r="F38" s="192"/>
      <c r="G38" s="192"/>
      <c r="H38" s="192"/>
      <c r="I38" s="192"/>
      <c r="J38" s="192"/>
      <c r="K38" s="192"/>
      <c r="L38" s="192"/>
      <c r="M38" s="192"/>
      <c r="N38" s="193"/>
      <c r="O38" s="10"/>
      <c r="P38" s="11"/>
      <c r="Q38" s="9"/>
    </row>
    <row r="39" spans="2:27" ht="15" customHeight="1">
      <c r="B39" s="140"/>
      <c r="C39" s="8"/>
      <c r="D39" s="9"/>
      <c r="E39" s="194" t="s">
        <v>32</v>
      </c>
      <c r="F39" s="195"/>
      <c r="G39" s="195"/>
      <c r="H39" s="195"/>
      <c r="I39" s="195"/>
      <c r="J39" s="195"/>
      <c r="K39" s="195" t="s">
        <v>30</v>
      </c>
      <c r="L39" s="195"/>
      <c r="M39" s="195"/>
      <c r="N39" s="196"/>
      <c r="O39" s="10"/>
      <c r="P39" s="11"/>
      <c r="Q39" s="9"/>
      <c r="S39" s="101"/>
      <c r="T39" s="101"/>
      <c r="U39" s="101"/>
      <c r="V39" s="101"/>
      <c r="W39" s="101"/>
      <c r="X39" s="101"/>
      <c r="Y39" s="101"/>
      <c r="Z39" s="101"/>
      <c r="AA39" s="101"/>
    </row>
    <row r="40" spans="2:27" ht="15" customHeight="1">
      <c r="B40" s="140"/>
      <c r="C40" s="8"/>
      <c r="D40" s="9"/>
      <c r="E40" s="197" t="s">
        <v>33</v>
      </c>
      <c r="F40" s="198"/>
      <c r="G40" s="198"/>
      <c r="H40" s="198"/>
      <c r="I40" s="198"/>
      <c r="J40" s="198"/>
      <c r="K40" s="198" t="s">
        <v>31</v>
      </c>
      <c r="L40" s="198"/>
      <c r="M40" s="198"/>
      <c r="N40" s="199"/>
      <c r="O40" s="10"/>
      <c r="P40" s="11"/>
      <c r="Q40" s="9"/>
      <c r="S40" s="102"/>
      <c r="T40" s="102"/>
      <c r="U40" s="102"/>
      <c r="V40" s="102"/>
      <c r="W40" s="102"/>
      <c r="X40" s="102"/>
      <c r="Y40" s="102"/>
      <c r="Z40" s="102"/>
      <c r="AA40" s="102"/>
    </row>
    <row r="41" spans="2:27" ht="15" customHeight="1">
      <c r="B41" s="140"/>
      <c r="C41" s="8"/>
      <c r="D41" s="9"/>
      <c r="E41" s="200"/>
      <c r="F41" s="201"/>
      <c r="G41" s="201"/>
      <c r="H41" s="201"/>
      <c r="I41" s="201"/>
      <c r="J41" s="201"/>
      <c r="K41" s="201"/>
      <c r="L41" s="201"/>
      <c r="M41" s="201"/>
      <c r="N41" s="202"/>
      <c r="O41" s="10"/>
      <c r="P41" s="11"/>
      <c r="Q41" s="9"/>
    </row>
    <row r="42" spans="2:27" ht="15" customHeight="1">
      <c r="B42" s="140"/>
      <c r="C42" s="8"/>
      <c r="D42" s="9"/>
      <c r="E42" s="186"/>
      <c r="F42" s="187"/>
      <c r="G42" s="187"/>
      <c r="H42" s="187"/>
      <c r="I42" s="187"/>
      <c r="J42" s="187"/>
      <c r="K42" s="187"/>
      <c r="L42" s="187"/>
      <c r="M42" s="187"/>
      <c r="N42" s="188"/>
      <c r="O42" s="10"/>
      <c r="P42" s="11"/>
      <c r="Q42" s="9"/>
    </row>
    <row r="43" spans="2:27" ht="15" customHeight="1">
      <c r="B43" s="140"/>
      <c r="C43" s="122"/>
      <c r="D43" s="121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4"/>
      <c r="P43" s="125"/>
      <c r="Q43" s="121"/>
    </row>
    <row r="44" spans="2:27" ht="17.25" customHeight="1" thickBot="1">
      <c r="B44" s="140"/>
      <c r="C44" s="126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8"/>
      <c r="Q44" s="121"/>
    </row>
    <row r="45" spans="2:27" ht="27" customHeight="1"/>
    <row r="46" spans="2:27" ht="27" customHeight="1"/>
    <row r="47" spans="2:27" ht="27" customHeight="1"/>
    <row r="48" spans="2:27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</sheetData>
  <sheetProtection password="E7DC" sheet="1" objects="1" scenarios="1" formatCells="0"/>
  <mergeCells count="69">
    <mergeCell ref="E42:N42"/>
    <mergeCell ref="E34:G34"/>
    <mergeCell ref="L34:M34"/>
    <mergeCell ref="L35:M35"/>
    <mergeCell ref="E38:N38"/>
    <mergeCell ref="E39:J39"/>
    <mergeCell ref="K39:N39"/>
    <mergeCell ref="E40:J40"/>
    <mergeCell ref="K40:N40"/>
    <mergeCell ref="E41:N41"/>
    <mergeCell ref="E31:G31"/>
    <mergeCell ref="L31:M31"/>
    <mergeCell ref="E32:G32"/>
    <mergeCell ref="L32:M32"/>
    <mergeCell ref="E33:G33"/>
    <mergeCell ref="L33:M33"/>
    <mergeCell ref="I33:J33"/>
    <mergeCell ref="E27:G27"/>
    <mergeCell ref="J27:K27"/>
    <mergeCell ref="L27:M27"/>
    <mergeCell ref="N27:O27"/>
    <mergeCell ref="J28:K28"/>
    <mergeCell ref="L28:M28"/>
    <mergeCell ref="N28:O28"/>
    <mergeCell ref="E26:G26"/>
    <mergeCell ref="J26:K26"/>
    <mergeCell ref="L26:M26"/>
    <mergeCell ref="N26:O26"/>
    <mergeCell ref="L22:M22"/>
    <mergeCell ref="N22:O22"/>
    <mergeCell ref="L23:M23"/>
    <mergeCell ref="N23:O23"/>
    <mergeCell ref="L24:M24"/>
    <mergeCell ref="E25:G25"/>
    <mergeCell ref="L25:M25"/>
    <mergeCell ref="N25:O25"/>
    <mergeCell ref="E20:G20"/>
    <mergeCell ref="L20:M20"/>
    <mergeCell ref="N20:O20"/>
    <mergeCell ref="L21:M21"/>
    <mergeCell ref="N21:O21"/>
    <mergeCell ref="L19:M19"/>
    <mergeCell ref="N19:O19"/>
    <mergeCell ref="E16:G16"/>
    <mergeCell ref="L16:M16"/>
    <mergeCell ref="N16:O16"/>
    <mergeCell ref="L17:M17"/>
    <mergeCell ref="N11:O11"/>
    <mergeCell ref="L13:M13"/>
    <mergeCell ref="L14:M14"/>
    <mergeCell ref="N14:O14"/>
    <mergeCell ref="L18:M18"/>
    <mergeCell ref="N18:O18"/>
    <mergeCell ref="E12:G12"/>
    <mergeCell ref="L12:M12"/>
    <mergeCell ref="N12:O12"/>
    <mergeCell ref="B2:B44"/>
    <mergeCell ref="H3:L3"/>
    <mergeCell ref="N3:O3"/>
    <mergeCell ref="E5:I5"/>
    <mergeCell ref="E7:J7"/>
    <mergeCell ref="E8:H8"/>
    <mergeCell ref="D10:E10"/>
    <mergeCell ref="F10:I10"/>
    <mergeCell ref="E11:H11"/>
    <mergeCell ref="J11:K11"/>
    <mergeCell ref="L15:M15"/>
    <mergeCell ref="N15:O15"/>
    <mergeCell ref="L11:M11"/>
  </mergeCells>
  <phoneticPr fontId="2"/>
  <dataValidations count="2">
    <dataValidation type="whole" allowBlank="1" showErrorMessage="1" sqref="K24 JF12:JG23 TB12:TC23 ACX12:ACY23 AMT12:AMU23 AWP12:AWQ23 BGL12:BGM23 BQH12:BQI23 CAD12:CAE23 CJZ12:CKA23 CTV12:CTW23 DDR12:DDS23 DNN12:DNO23 DXJ12:DXK23 EHF12:EHG23 ERB12:ERC23 FAX12:FAY23 FKT12:FKU23 FUP12:FUQ23 GEL12:GEM23 GOH12:GOI23 GYD12:GYE23 HHZ12:HIA23 HRV12:HRW23 IBR12:IBS23 ILN12:ILO23 IVJ12:IVK23 JFF12:JFG23 JPB12:JPC23 JYX12:JYY23 KIT12:KIU23 KSP12:KSQ23 LCL12:LCM23 LMH12:LMI23 LWD12:LWE23 MFZ12:MGA23 MPV12:MPW23 MZR12:MZS23 NJN12:NJO23 NTJ12:NTK23 ODF12:ODG23 ONB12:ONC23 OWX12:OWY23 PGT12:PGU23 PQP12:PQQ23 QAL12:QAM23 QKH12:QKI23 QUD12:QUE23 RDZ12:REA23 RNV12:RNW23 RXR12:RXS23 SHN12:SHO23 SRJ12:SRK23 TBF12:TBG23 TLB12:TLC23 TUX12:TUY23 UET12:UEU23 UOP12:UOQ23 UYL12:UYM23 VIH12:VII23 VSD12:VSE23 WBZ12:WCA23 WLV12:WLW23 WVR12:WVS23 L65548:M65559 JF65548:JG65559 TB65548:TC65559 ACX65548:ACY65559 AMT65548:AMU65559 AWP65548:AWQ65559 BGL65548:BGM65559 BQH65548:BQI65559 CAD65548:CAE65559 CJZ65548:CKA65559 CTV65548:CTW65559 DDR65548:DDS65559 DNN65548:DNO65559 DXJ65548:DXK65559 EHF65548:EHG65559 ERB65548:ERC65559 FAX65548:FAY65559 FKT65548:FKU65559 FUP65548:FUQ65559 GEL65548:GEM65559 GOH65548:GOI65559 GYD65548:GYE65559 HHZ65548:HIA65559 HRV65548:HRW65559 IBR65548:IBS65559 ILN65548:ILO65559 IVJ65548:IVK65559 JFF65548:JFG65559 JPB65548:JPC65559 JYX65548:JYY65559 KIT65548:KIU65559 KSP65548:KSQ65559 LCL65548:LCM65559 LMH65548:LMI65559 LWD65548:LWE65559 MFZ65548:MGA65559 MPV65548:MPW65559 MZR65548:MZS65559 NJN65548:NJO65559 NTJ65548:NTK65559 ODF65548:ODG65559 ONB65548:ONC65559 OWX65548:OWY65559 PGT65548:PGU65559 PQP65548:PQQ65559 QAL65548:QAM65559 QKH65548:QKI65559 QUD65548:QUE65559 RDZ65548:REA65559 RNV65548:RNW65559 RXR65548:RXS65559 SHN65548:SHO65559 SRJ65548:SRK65559 TBF65548:TBG65559 TLB65548:TLC65559 TUX65548:TUY65559 UET65548:UEU65559 UOP65548:UOQ65559 UYL65548:UYM65559 VIH65548:VII65559 VSD65548:VSE65559 WBZ65548:WCA65559 WLV65548:WLW65559 WVR65548:WVS65559 L131084:M131095 JF131084:JG131095 TB131084:TC131095 ACX131084:ACY131095 AMT131084:AMU131095 AWP131084:AWQ131095 BGL131084:BGM131095 BQH131084:BQI131095 CAD131084:CAE131095 CJZ131084:CKA131095 CTV131084:CTW131095 DDR131084:DDS131095 DNN131084:DNO131095 DXJ131084:DXK131095 EHF131084:EHG131095 ERB131084:ERC131095 FAX131084:FAY131095 FKT131084:FKU131095 FUP131084:FUQ131095 GEL131084:GEM131095 GOH131084:GOI131095 GYD131084:GYE131095 HHZ131084:HIA131095 HRV131084:HRW131095 IBR131084:IBS131095 ILN131084:ILO131095 IVJ131084:IVK131095 JFF131084:JFG131095 JPB131084:JPC131095 JYX131084:JYY131095 KIT131084:KIU131095 KSP131084:KSQ131095 LCL131084:LCM131095 LMH131084:LMI131095 LWD131084:LWE131095 MFZ131084:MGA131095 MPV131084:MPW131095 MZR131084:MZS131095 NJN131084:NJO131095 NTJ131084:NTK131095 ODF131084:ODG131095 ONB131084:ONC131095 OWX131084:OWY131095 PGT131084:PGU131095 PQP131084:PQQ131095 QAL131084:QAM131095 QKH131084:QKI131095 QUD131084:QUE131095 RDZ131084:REA131095 RNV131084:RNW131095 RXR131084:RXS131095 SHN131084:SHO131095 SRJ131084:SRK131095 TBF131084:TBG131095 TLB131084:TLC131095 TUX131084:TUY131095 UET131084:UEU131095 UOP131084:UOQ131095 UYL131084:UYM131095 VIH131084:VII131095 VSD131084:VSE131095 WBZ131084:WCA131095 WLV131084:WLW131095 WVR131084:WVS131095 L196620:M196631 JF196620:JG196631 TB196620:TC196631 ACX196620:ACY196631 AMT196620:AMU196631 AWP196620:AWQ196631 BGL196620:BGM196631 BQH196620:BQI196631 CAD196620:CAE196631 CJZ196620:CKA196631 CTV196620:CTW196631 DDR196620:DDS196631 DNN196620:DNO196631 DXJ196620:DXK196631 EHF196620:EHG196631 ERB196620:ERC196631 FAX196620:FAY196631 FKT196620:FKU196631 FUP196620:FUQ196631 GEL196620:GEM196631 GOH196620:GOI196631 GYD196620:GYE196631 HHZ196620:HIA196631 HRV196620:HRW196631 IBR196620:IBS196631 ILN196620:ILO196631 IVJ196620:IVK196631 JFF196620:JFG196631 JPB196620:JPC196631 JYX196620:JYY196631 KIT196620:KIU196631 KSP196620:KSQ196631 LCL196620:LCM196631 LMH196620:LMI196631 LWD196620:LWE196631 MFZ196620:MGA196631 MPV196620:MPW196631 MZR196620:MZS196631 NJN196620:NJO196631 NTJ196620:NTK196631 ODF196620:ODG196631 ONB196620:ONC196631 OWX196620:OWY196631 PGT196620:PGU196631 PQP196620:PQQ196631 QAL196620:QAM196631 QKH196620:QKI196631 QUD196620:QUE196631 RDZ196620:REA196631 RNV196620:RNW196631 RXR196620:RXS196631 SHN196620:SHO196631 SRJ196620:SRK196631 TBF196620:TBG196631 TLB196620:TLC196631 TUX196620:TUY196631 UET196620:UEU196631 UOP196620:UOQ196631 UYL196620:UYM196631 VIH196620:VII196631 VSD196620:VSE196631 WBZ196620:WCA196631 WLV196620:WLW196631 WVR196620:WVS196631 L262156:M262167 JF262156:JG262167 TB262156:TC262167 ACX262156:ACY262167 AMT262156:AMU262167 AWP262156:AWQ262167 BGL262156:BGM262167 BQH262156:BQI262167 CAD262156:CAE262167 CJZ262156:CKA262167 CTV262156:CTW262167 DDR262156:DDS262167 DNN262156:DNO262167 DXJ262156:DXK262167 EHF262156:EHG262167 ERB262156:ERC262167 FAX262156:FAY262167 FKT262156:FKU262167 FUP262156:FUQ262167 GEL262156:GEM262167 GOH262156:GOI262167 GYD262156:GYE262167 HHZ262156:HIA262167 HRV262156:HRW262167 IBR262156:IBS262167 ILN262156:ILO262167 IVJ262156:IVK262167 JFF262156:JFG262167 JPB262156:JPC262167 JYX262156:JYY262167 KIT262156:KIU262167 KSP262156:KSQ262167 LCL262156:LCM262167 LMH262156:LMI262167 LWD262156:LWE262167 MFZ262156:MGA262167 MPV262156:MPW262167 MZR262156:MZS262167 NJN262156:NJO262167 NTJ262156:NTK262167 ODF262156:ODG262167 ONB262156:ONC262167 OWX262156:OWY262167 PGT262156:PGU262167 PQP262156:PQQ262167 QAL262156:QAM262167 QKH262156:QKI262167 QUD262156:QUE262167 RDZ262156:REA262167 RNV262156:RNW262167 RXR262156:RXS262167 SHN262156:SHO262167 SRJ262156:SRK262167 TBF262156:TBG262167 TLB262156:TLC262167 TUX262156:TUY262167 UET262156:UEU262167 UOP262156:UOQ262167 UYL262156:UYM262167 VIH262156:VII262167 VSD262156:VSE262167 WBZ262156:WCA262167 WLV262156:WLW262167 WVR262156:WVS262167 L327692:M327703 JF327692:JG327703 TB327692:TC327703 ACX327692:ACY327703 AMT327692:AMU327703 AWP327692:AWQ327703 BGL327692:BGM327703 BQH327692:BQI327703 CAD327692:CAE327703 CJZ327692:CKA327703 CTV327692:CTW327703 DDR327692:DDS327703 DNN327692:DNO327703 DXJ327692:DXK327703 EHF327692:EHG327703 ERB327692:ERC327703 FAX327692:FAY327703 FKT327692:FKU327703 FUP327692:FUQ327703 GEL327692:GEM327703 GOH327692:GOI327703 GYD327692:GYE327703 HHZ327692:HIA327703 HRV327692:HRW327703 IBR327692:IBS327703 ILN327692:ILO327703 IVJ327692:IVK327703 JFF327692:JFG327703 JPB327692:JPC327703 JYX327692:JYY327703 KIT327692:KIU327703 KSP327692:KSQ327703 LCL327692:LCM327703 LMH327692:LMI327703 LWD327692:LWE327703 MFZ327692:MGA327703 MPV327692:MPW327703 MZR327692:MZS327703 NJN327692:NJO327703 NTJ327692:NTK327703 ODF327692:ODG327703 ONB327692:ONC327703 OWX327692:OWY327703 PGT327692:PGU327703 PQP327692:PQQ327703 QAL327692:QAM327703 QKH327692:QKI327703 QUD327692:QUE327703 RDZ327692:REA327703 RNV327692:RNW327703 RXR327692:RXS327703 SHN327692:SHO327703 SRJ327692:SRK327703 TBF327692:TBG327703 TLB327692:TLC327703 TUX327692:TUY327703 UET327692:UEU327703 UOP327692:UOQ327703 UYL327692:UYM327703 VIH327692:VII327703 VSD327692:VSE327703 WBZ327692:WCA327703 WLV327692:WLW327703 WVR327692:WVS327703 L393228:M393239 JF393228:JG393239 TB393228:TC393239 ACX393228:ACY393239 AMT393228:AMU393239 AWP393228:AWQ393239 BGL393228:BGM393239 BQH393228:BQI393239 CAD393228:CAE393239 CJZ393228:CKA393239 CTV393228:CTW393239 DDR393228:DDS393239 DNN393228:DNO393239 DXJ393228:DXK393239 EHF393228:EHG393239 ERB393228:ERC393239 FAX393228:FAY393239 FKT393228:FKU393239 FUP393228:FUQ393239 GEL393228:GEM393239 GOH393228:GOI393239 GYD393228:GYE393239 HHZ393228:HIA393239 HRV393228:HRW393239 IBR393228:IBS393239 ILN393228:ILO393239 IVJ393228:IVK393239 JFF393228:JFG393239 JPB393228:JPC393239 JYX393228:JYY393239 KIT393228:KIU393239 KSP393228:KSQ393239 LCL393228:LCM393239 LMH393228:LMI393239 LWD393228:LWE393239 MFZ393228:MGA393239 MPV393228:MPW393239 MZR393228:MZS393239 NJN393228:NJO393239 NTJ393228:NTK393239 ODF393228:ODG393239 ONB393228:ONC393239 OWX393228:OWY393239 PGT393228:PGU393239 PQP393228:PQQ393239 QAL393228:QAM393239 QKH393228:QKI393239 QUD393228:QUE393239 RDZ393228:REA393239 RNV393228:RNW393239 RXR393228:RXS393239 SHN393228:SHO393239 SRJ393228:SRK393239 TBF393228:TBG393239 TLB393228:TLC393239 TUX393228:TUY393239 UET393228:UEU393239 UOP393228:UOQ393239 UYL393228:UYM393239 VIH393228:VII393239 VSD393228:VSE393239 WBZ393228:WCA393239 WLV393228:WLW393239 WVR393228:WVS393239 L458764:M458775 JF458764:JG458775 TB458764:TC458775 ACX458764:ACY458775 AMT458764:AMU458775 AWP458764:AWQ458775 BGL458764:BGM458775 BQH458764:BQI458775 CAD458764:CAE458775 CJZ458764:CKA458775 CTV458764:CTW458775 DDR458764:DDS458775 DNN458764:DNO458775 DXJ458764:DXK458775 EHF458764:EHG458775 ERB458764:ERC458775 FAX458764:FAY458775 FKT458764:FKU458775 FUP458764:FUQ458775 GEL458764:GEM458775 GOH458764:GOI458775 GYD458764:GYE458775 HHZ458764:HIA458775 HRV458764:HRW458775 IBR458764:IBS458775 ILN458764:ILO458775 IVJ458764:IVK458775 JFF458764:JFG458775 JPB458764:JPC458775 JYX458764:JYY458775 KIT458764:KIU458775 KSP458764:KSQ458775 LCL458764:LCM458775 LMH458764:LMI458775 LWD458764:LWE458775 MFZ458764:MGA458775 MPV458764:MPW458775 MZR458764:MZS458775 NJN458764:NJO458775 NTJ458764:NTK458775 ODF458764:ODG458775 ONB458764:ONC458775 OWX458764:OWY458775 PGT458764:PGU458775 PQP458764:PQQ458775 QAL458764:QAM458775 QKH458764:QKI458775 QUD458764:QUE458775 RDZ458764:REA458775 RNV458764:RNW458775 RXR458764:RXS458775 SHN458764:SHO458775 SRJ458764:SRK458775 TBF458764:TBG458775 TLB458764:TLC458775 TUX458764:TUY458775 UET458764:UEU458775 UOP458764:UOQ458775 UYL458764:UYM458775 VIH458764:VII458775 VSD458764:VSE458775 WBZ458764:WCA458775 WLV458764:WLW458775 WVR458764:WVS458775 L524300:M524311 JF524300:JG524311 TB524300:TC524311 ACX524300:ACY524311 AMT524300:AMU524311 AWP524300:AWQ524311 BGL524300:BGM524311 BQH524300:BQI524311 CAD524300:CAE524311 CJZ524300:CKA524311 CTV524300:CTW524311 DDR524300:DDS524311 DNN524300:DNO524311 DXJ524300:DXK524311 EHF524300:EHG524311 ERB524300:ERC524311 FAX524300:FAY524311 FKT524300:FKU524311 FUP524300:FUQ524311 GEL524300:GEM524311 GOH524300:GOI524311 GYD524300:GYE524311 HHZ524300:HIA524311 HRV524300:HRW524311 IBR524300:IBS524311 ILN524300:ILO524311 IVJ524300:IVK524311 JFF524300:JFG524311 JPB524300:JPC524311 JYX524300:JYY524311 KIT524300:KIU524311 KSP524300:KSQ524311 LCL524300:LCM524311 LMH524300:LMI524311 LWD524300:LWE524311 MFZ524300:MGA524311 MPV524300:MPW524311 MZR524300:MZS524311 NJN524300:NJO524311 NTJ524300:NTK524311 ODF524300:ODG524311 ONB524300:ONC524311 OWX524300:OWY524311 PGT524300:PGU524311 PQP524300:PQQ524311 QAL524300:QAM524311 QKH524300:QKI524311 QUD524300:QUE524311 RDZ524300:REA524311 RNV524300:RNW524311 RXR524300:RXS524311 SHN524300:SHO524311 SRJ524300:SRK524311 TBF524300:TBG524311 TLB524300:TLC524311 TUX524300:TUY524311 UET524300:UEU524311 UOP524300:UOQ524311 UYL524300:UYM524311 VIH524300:VII524311 VSD524300:VSE524311 WBZ524300:WCA524311 WLV524300:WLW524311 WVR524300:WVS524311 L589836:M589847 JF589836:JG589847 TB589836:TC589847 ACX589836:ACY589847 AMT589836:AMU589847 AWP589836:AWQ589847 BGL589836:BGM589847 BQH589836:BQI589847 CAD589836:CAE589847 CJZ589836:CKA589847 CTV589836:CTW589847 DDR589836:DDS589847 DNN589836:DNO589847 DXJ589836:DXK589847 EHF589836:EHG589847 ERB589836:ERC589847 FAX589836:FAY589847 FKT589836:FKU589847 FUP589836:FUQ589847 GEL589836:GEM589847 GOH589836:GOI589847 GYD589836:GYE589847 HHZ589836:HIA589847 HRV589836:HRW589847 IBR589836:IBS589847 ILN589836:ILO589847 IVJ589836:IVK589847 JFF589836:JFG589847 JPB589836:JPC589847 JYX589836:JYY589847 KIT589836:KIU589847 KSP589836:KSQ589847 LCL589836:LCM589847 LMH589836:LMI589847 LWD589836:LWE589847 MFZ589836:MGA589847 MPV589836:MPW589847 MZR589836:MZS589847 NJN589836:NJO589847 NTJ589836:NTK589847 ODF589836:ODG589847 ONB589836:ONC589847 OWX589836:OWY589847 PGT589836:PGU589847 PQP589836:PQQ589847 QAL589836:QAM589847 QKH589836:QKI589847 QUD589836:QUE589847 RDZ589836:REA589847 RNV589836:RNW589847 RXR589836:RXS589847 SHN589836:SHO589847 SRJ589836:SRK589847 TBF589836:TBG589847 TLB589836:TLC589847 TUX589836:TUY589847 UET589836:UEU589847 UOP589836:UOQ589847 UYL589836:UYM589847 VIH589836:VII589847 VSD589836:VSE589847 WBZ589836:WCA589847 WLV589836:WLW589847 WVR589836:WVS589847 L655372:M655383 JF655372:JG655383 TB655372:TC655383 ACX655372:ACY655383 AMT655372:AMU655383 AWP655372:AWQ655383 BGL655372:BGM655383 BQH655372:BQI655383 CAD655372:CAE655383 CJZ655372:CKA655383 CTV655372:CTW655383 DDR655372:DDS655383 DNN655372:DNO655383 DXJ655372:DXK655383 EHF655372:EHG655383 ERB655372:ERC655383 FAX655372:FAY655383 FKT655372:FKU655383 FUP655372:FUQ655383 GEL655372:GEM655383 GOH655372:GOI655383 GYD655372:GYE655383 HHZ655372:HIA655383 HRV655372:HRW655383 IBR655372:IBS655383 ILN655372:ILO655383 IVJ655372:IVK655383 JFF655372:JFG655383 JPB655372:JPC655383 JYX655372:JYY655383 KIT655372:KIU655383 KSP655372:KSQ655383 LCL655372:LCM655383 LMH655372:LMI655383 LWD655372:LWE655383 MFZ655372:MGA655383 MPV655372:MPW655383 MZR655372:MZS655383 NJN655372:NJO655383 NTJ655372:NTK655383 ODF655372:ODG655383 ONB655372:ONC655383 OWX655372:OWY655383 PGT655372:PGU655383 PQP655372:PQQ655383 QAL655372:QAM655383 QKH655372:QKI655383 QUD655372:QUE655383 RDZ655372:REA655383 RNV655372:RNW655383 RXR655372:RXS655383 SHN655372:SHO655383 SRJ655372:SRK655383 TBF655372:TBG655383 TLB655372:TLC655383 TUX655372:TUY655383 UET655372:UEU655383 UOP655372:UOQ655383 UYL655372:UYM655383 VIH655372:VII655383 VSD655372:VSE655383 WBZ655372:WCA655383 WLV655372:WLW655383 WVR655372:WVS655383 L720908:M720919 JF720908:JG720919 TB720908:TC720919 ACX720908:ACY720919 AMT720908:AMU720919 AWP720908:AWQ720919 BGL720908:BGM720919 BQH720908:BQI720919 CAD720908:CAE720919 CJZ720908:CKA720919 CTV720908:CTW720919 DDR720908:DDS720919 DNN720908:DNO720919 DXJ720908:DXK720919 EHF720908:EHG720919 ERB720908:ERC720919 FAX720908:FAY720919 FKT720908:FKU720919 FUP720908:FUQ720919 GEL720908:GEM720919 GOH720908:GOI720919 GYD720908:GYE720919 HHZ720908:HIA720919 HRV720908:HRW720919 IBR720908:IBS720919 ILN720908:ILO720919 IVJ720908:IVK720919 JFF720908:JFG720919 JPB720908:JPC720919 JYX720908:JYY720919 KIT720908:KIU720919 KSP720908:KSQ720919 LCL720908:LCM720919 LMH720908:LMI720919 LWD720908:LWE720919 MFZ720908:MGA720919 MPV720908:MPW720919 MZR720908:MZS720919 NJN720908:NJO720919 NTJ720908:NTK720919 ODF720908:ODG720919 ONB720908:ONC720919 OWX720908:OWY720919 PGT720908:PGU720919 PQP720908:PQQ720919 QAL720908:QAM720919 QKH720908:QKI720919 QUD720908:QUE720919 RDZ720908:REA720919 RNV720908:RNW720919 RXR720908:RXS720919 SHN720908:SHO720919 SRJ720908:SRK720919 TBF720908:TBG720919 TLB720908:TLC720919 TUX720908:TUY720919 UET720908:UEU720919 UOP720908:UOQ720919 UYL720908:UYM720919 VIH720908:VII720919 VSD720908:VSE720919 WBZ720908:WCA720919 WLV720908:WLW720919 WVR720908:WVS720919 L786444:M786455 JF786444:JG786455 TB786444:TC786455 ACX786444:ACY786455 AMT786444:AMU786455 AWP786444:AWQ786455 BGL786444:BGM786455 BQH786444:BQI786455 CAD786444:CAE786455 CJZ786444:CKA786455 CTV786444:CTW786455 DDR786444:DDS786455 DNN786444:DNO786455 DXJ786444:DXK786455 EHF786444:EHG786455 ERB786444:ERC786455 FAX786444:FAY786455 FKT786444:FKU786455 FUP786444:FUQ786455 GEL786444:GEM786455 GOH786444:GOI786455 GYD786444:GYE786455 HHZ786444:HIA786455 HRV786444:HRW786455 IBR786444:IBS786455 ILN786444:ILO786455 IVJ786444:IVK786455 JFF786444:JFG786455 JPB786444:JPC786455 JYX786444:JYY786455 KIT786444:KIU786455 KSP786444:KSQ786455 LCL786444:LCM786455 LMH786444:LMI786455 LWD786444:LWE786455 MFZ786444:MGA786455 MPV786444:MPW786455 MZR786444:MZS786455 NJN786444:NJO786455 NTJ786444:NTK786455 ODF786444:ODG786455 ONB786444:ONC786455 OWX786444:OWY786455 PGT786444:PGU786455 PQP786444:PQQ786455 QAL786444:QAM786455 QKH786444:QKI786455 QUD786444:QUE786455 RDZ786444:REA786455 RNV786444:RNW786455 RXR786444:RXS786455 SHN786444:SHO786455 SRJ786444:SRK786455 TBF786444:TBG786455 TLB786444:TLC786455 TUX786444:TUY786455 UET786444:UEU786455 UOP786444:UOQ786455 UYL786444:UYM786455 VIH786444:VII786455 VSD786444:VSE786455 WBZ786444:WCA786455 WLV786444:WLW786455 WVR786444:WVS786455 L851980:M851991 JF851980:JG851991 TB851980:TC851991 ACX851980:ACY851991 AMT851980:AMU851991 AWP851980:AWQ851991 BGL851980:BGM851991 BQH851980:BQI851991 CAD851980:CAE851991 CJZ851980:CKA851991 CTV851980:CTW851991 DDR851980:DDS851991 DNN851980:DNO851991 DXJ851980:DXK851991 EHF851980:EHG851991 ERB851980:ERC851991 FAX851980:FAY851991 FKT851980:FKU851991 FUP851980:FUQ851991 GEL851980:GEM851991 GOH851980:GOI851991 GYD851980:GYE851991 HHZ851980:HIA851991 HRV851980:HRW851991 IBR851980:IBS851991 ILN851980:ILO851991 IVJ851980:IVK851991 JFF851980:JFG851991 JPB851980:JPC851991 JYX851980:JYY851991 KIT851980:KIU851991 KSP851980:KSQ851991 LCL851980:LCM851991 LMH851980:LMI851991 LWD851980:LWE851991 MFZ851980:MGA851991 MPV851980:MPW851991 MZR851980:MZS851991 NJN851980:NJO851991 NTJ851980:NTK851991 ODF851980:ODG851991 ONB851980:ONC851991 OWX851980:OWY851991 PGT851980:PGU851991 PQP851980:PQQ851991 QAL851980:QAM851991 QKH851980:QKI851991 QUD851980:QUE851991 RDZ851980:REA851991 RNV851980:RNW851991 RXR851980:RXS851991 SHN851980:SHO851991 SRJ851980:SRK851991 TBF851980:TBG851991 TLB851980:TLC851991 TUX851980:TUY851991 UET851980:UEU851991 UOP851980:UOQ851991 UYL851980:UYM851991 VIH851980:VII851991 VSD851980:VSE851991 WBZ851980:WCA851991 WLV851980:WLW851991 WVR851980:WVS851991 L917516:M917527 JF917516:JG917527 TB917516:TC917527 ACX917516:ACY917527 AMT917516:AMU917527 AWP917516:AWQ917527 BGL917516:BGM917527 BQH917516:BQI917527 CAD917516:CAE917527 CJZ917516:CKA917527 CTV917516:CTW917527 DDR917516:DDS917527 DNN917516:DNO917527 DXJ917516:DXK917527 EHF917516:EHG917527 ERB917516:ERC917527 FAX917516:FAY917527 FKT917516:FKU917527 FUP917516:FUQ917527 GEL917516:GEM917527 GOH917516:GOI917527 GYD917516:GYE917527 HHZ917516:HIA917527 HRV917516:HRW917527 IBR917516:IBS917527 ILN917516:ILO917527 IVJ917516:IVK917527 JFF917516:JFG917527 JPB917516:JPC917527 JYX917516:JYY917527 KIT917516:KIU917527 KSP917516:KSQ917527 LCL917516:LCM917527 LMH917516:LMI917527 LWD917516:LWE917527 MFZ917516:MGA917527 MPV917516:MPW917527 MZR917516:MZS917527 NJN917516:NJO917527 NTJ917516:NTK917527 ODF917516:ODG917527 ONB917516:ONC917527 OWX917516:OWY917527 PGT917516:PGU917527 PQP917516:PQQ917527 QAL917516:QAM917527 QKH917516:QKI917527 QUD917516:QUE917527 RDZ917516:REA917527 RNV917516:RNW917527 RXR917516:RXS917527 SHN917516:SHO917527 SRJ917516:SRK917527 TBF917516:TBG917527 TLB917516:TLC917527 TUX917516:TUY917527 UET917516:UEU917527 UOP917516:UOQ917527 UYL917516:UYM917527 VIH917516:VII917527 VSD917516:VSE917527 WBZ917516:WCA917527 WLV917516:WLW917527 WVR917516:WVS917527 L983052:M983063 JF983052:JG983063 TB983052:TC983063 ACX983052:ACY983063 AMT983052:AMU983063 AWP983052:AWQ983063 BGL983052:BGM983063 BQH983052:BQI983063 CAD983052:CAE983063 CJZ983052:CKA983063 CTV983052:CTW983063 DDR983052:DDS983063 DNN983052:DNO983063 DXJ983052:DXK983063 EHF983052:EHG983063 ERB983052:ERC983063 FAX983052:FAY983063 FKT983052:FKU983063 FUP983052:FUQ983063 GEL983052:GEM983063 GOH983052:GOI983063 GYD983052:GYE983063 HHZ983052:HIA983063 HRV983052:HRW983063 IBR983052:IBS983063 ILN983052:ILO983063 IVJ983052:IVK983063 JFF983052:JFG983063 JPB983052:JPC983063 JYX983052:JYY983063 KIT983052:KIU983063 KSP983052:KSQ983063 LCL983052:LCM983063 LMH983052:LMI983063 LWD983052:LWE983063 MFZ983052:MGA983063 MPV983052:MPW983063 MZR983052:MZS983063 NJN983052:NJO983063 NTJ983052:NTK983063 ODF983052:ODG983063 ONB983052:ONC983063 OWX983052:OWY983063 PGT983052:PGU983063 PQP983052:PQQ983063 QAL983052:QAM983063 QKH983052:QKI983063 QUD983052:QUE983063 RDZ983052:REA983063 RNV983052:RNW983063 RXR983052:RXS983063 SHN983052:SHO983063 SRJ983052:SRK983063 TBF983052:TBG983063 TLB983052:TLC983063 TUX983052:TUY983063 UET983052:UEU983063 UOP983052:UOQ983063 UYL983052:UYM983063 VIH983052:VII983063 VSD983052:VSE983063 WBZ983052:WCA983063 WLV983052:WLW983063 WVR983052:WVS983063 WVR983065:WVS983070 JD12:JE30 SZ12:TA30 ACV12:ACW30 AMR12:AMS30 AWN12:AWO30 BGJ12:BGK30 BQF12:BQG30 CAB12:CAC30 CJX12:CJY30 CTT12:CTU30 DDP12:DDQ30 DNL12:DNM30 DXH12:DXI30 EHD12:EHE30 EQZ12:ERA30 FAV12:FAW30 FKR12:FKS30 FUN12:FUO30 GEJ12:GEK30 GOF12:GOG30 GYB12:GYC30 HHX12:HHY30 HRT12:HRU30 IBP12:IBQ30 ILL12:ILM30 IVH12:IVI30 JFD12:JFE30 JOZ12:JPA30 JYV12:JYW30 KIR12:KIS30 KSN12:KSO30 LCJ12:LCK30 LMF12:LMG30 LWB12:LWC30 MFX12:MFY30 MPT12:MPU30 MZP12:MZQ30 NJL12:NJM30 NTH12:NTI30 ODD12:ODE30 OMZ12:ONA30 OWV12:OWW30 PGR12:PGS30 PQN12:PQO30 QAJ12:QAK30 QKF12:QKG30 QUB12:QUC30 RDX12:RDY30 RNT12:RNU30 RXP12:RXQ30 SHL12:SHM30 SRH12:SRI30 TBD12:TBE30 TKZ12:TLA30 TUV12:TUW30 UER12:UES30 UON12:UOO30 UYJ12:UYK30 VIF12:VIG30 VSB12:VSC30 WBX12:WBY30 WLT12:WLU30 WVP12:WVQ30 J65548:K65566 JD65548:JE65566 SZ65548:TA65566 ACV65548:ACW65566 AMR65548:AMS65566 AWN65548:AWO65566 BGJ65548:BGK65566 BQF65548:BQG65566 CAB65548:CAC65566 CJX65548:CJY65566 CTT65548:CTU65566 DDP65548:DDQ65566 DNL65548:DNM65566 DXH65548:DXI65566 EHD65548:EHE65566 EQZ65548:ERA65566 FAV65548:FAW65566 FKR65548:FKS65566 FUN65548:FUO65566 GEJ65548:GEK65566 GOF65548:GOG65566 GYB65548:GYC65566 HHX65548:HHY65566 HRT65548:HRU65566 IBP65548:IBQ65566 ILL65548:ILM65566 IVH65548:IVI65566 JFD65548:JFE65566 JOZ65548:JPA65566 JYV65548:JYW65566 KIR65548:KIS65566 KSN65548:KSO65566 LCJ65548:LCK65566 LMF65548:LMG65566 LWB65548:LWC65566 MFX65548:MFY65566 MPT65548:MPU65566 MZP65548:MZQ65566 NJL65548:NJM65566 NTH65548:NTI65566 ODD65548:ODE65566 OMZ65548:ONA65566 OWV65548:OWW65566 PGR65548:PGS65566 PQN65548:PQO65566 QAJ65548:QAK65566 QKF65548:QKG65566 QUB65548:QUC65566 RDX65548:RDY65566 RNT65548:RNU65566 RXP65548:RXQ65566 SHL65548:SHM65566 SRH65548:SRI65566 TBD65548:TBE65566 TKZ65548:TLA65566 TUV65548:TUW65566 UER65548:UES65566 UON65548:UOO65566 UYJ65548:UYK65566 VIF65548:VIG65566 VSB65548:VSC65566 WBX65548:WBY65566 WLT65548:WLU65566 WVP65548:WVQ65566 J131084:K131102 JD131084:JE131102 SZ131084:TA131102 ACV131084:ACW131102 AMR131084:AMS131102 AWN131084:AWO131102 BGJ131084:BGK131102 BQF131084:BQG131102 CAB131084:CAC131102 CJX131084:CJY131102 CTT131084:CTU131102 DDP131084:DDQ131102 DNL131084:DNM131102 DXH131084:DXI131102 EHD131084:EHE131102 EQZ131084:ERA131102 FAV131084:FAW131102 FKR131084:FKS131102 FUN131084:FUO131102 GEJ131084:GEK131102 GOF131084:GOG131102 GYB131084:GYC131102 HHX131084:HHY131102 HRT131084:HRU131102 IBP131084:IBQ131102 ILL131084:ILM131102 IVH131084:IVI131102 JFD131084:JFE131102 JOZ131084:JPA131102 JYV131084:JYW131102 KIR131084:KIS131102 KSN131084:KSO131102 LCJ131084:LCK131102 LMF131084:LMG131102 LWB131084:LWC131102 MFX131084:MFY131102 MPT131084:MPU131102 MZP131084:MZQ131102 NJL131084:NJM131102 NTH131084:NTI131102 ODD131084:ODE131102 OMZ131084:ONA131102 OWV131084:OWW131102 PGR131084:PGS131102 PQN131084:PQO131102 QAJ131084:QAK131102 QKF131084:QKG131102 QUB131084:QUC131102 RDX131084:RDY131102 RNT131084:RNU131102 RXP131084:RXQ131102 SHL131084:SHM131102 SRH131084:SRI131102 TBD131084:TBE131102 TKZ131084:TLA131102 TUV131084:TUW131102 UER131084:UES131102 UON131084:UOO131102 UYJ131084:UYK131102 VIF131084:VIG131102 VSB131084:VSC131102 WBX131084:WBY131102 WLT131084:WLU131102 WVP131084:WVQ131102 J196620:K196638 JD196620:JE196638 SZ196620:TA196638 ACV196620:ACW196638 AMR196620:AMS196638 AWN196620:AWO196638 BGJ196620:BGK196638 BQF196620:BQG196638 CAB196620:CAC196638 CJX196620:CJY196638 CTT196620:CTU196638 DDP196620:DDQ196638 DNL196620:DNM196638 DXH196620:DXI196638 EHD196620:EHE196638 EQZ196620:ERA196638 FAV196620:FAW196638 FKR196620:FKS196638 FUN196620:FUO196638 GEJ196620:GEK196638 GOF196620:GOG196638 GYB196620:GYC196638 HHX196620:HHY196638 HRT196620:HRU196638 IBP196620:IBQ196638 ILL196620:ILM196638 IVH196620:IVI196638 JFD196620:JFE196638 JOZ196620:JPA196638 JYV196620:JYW196638 KIR196620:KIS196638 KSN196620:KSO196638 LCJ196620:LCK196638 LMF196620:LMG196638 LWB196620:LWC196638 MFX196620:MFY196638 MPT196620:MPU196638 MZP196620:MZQ196638 NJL196620:NJM196638 NTH196620:NTI196638 ODD196620:ODE196638 OMZ196620:ONA196638 OWV196620:OWW196638 PGR196620:PGS196638 PQN196620:PQO196638 QAJ196620:QAK196638 QKF196620:QKG196638 QUB196620:QUC196638 RDX196620:RDY196638 RNT196620:RNU196638 RXP196620:RXQ196638 SHL196620:SHM196638 SRH196620:SRI196638 TBD196620:TBE196638 TKZ196620:TLA196638 TUV196620:TUW196638 UER196620:UES196638 UON196620:UOO196638 UYJ196620:UYK196638 VIF196620:VIG196638 VSB196620:VSC196638 WBX196620:WBY196638 WLT196620:WLU196638 WVP196620:WVQ196638 J262156:K262174 JD262156:JE262174 SZ262156:TA262174 ACV262156:ACW262174 AMR262156:AMS262174 AWN262156:AWO262174 BGJ262156:BGK262174 BQF262156:BQG262174 CAB262156:CAC262174 CJX262156:CJY262174 CTT262156:CTU262174 DDP262156:DDQ262174 DNL262156:DNM262174 DXH262156:DXI262174 EHD262156:EHE262174 EQZ262156:ERA262174 FAV262156:FAW262174 FKR262156:FKS262174 FUN262156:FUO262174 GEJ262156:GEK262174 GOF262156:GOG262174 GYB262156:GYC262174 HHX262156:HHY262174 HRT262156:HRU262174 IBP262156:IBQ262174 ILL262156:ILM262174 IVH262156:IVI262174 JFD262156:JFE262174 JOZ262156:JPA262174 JYV262156:JYW262174 KIR262156:KIS262174 KSN262156:KSO262174 LCJ262156:LCK262174 LMF262156:LMG262174 LWB262156:LWC262174 MFX262156:MFY262174 MPT262156:MPU262174 MZP262156:MZQ262174 NJL262156:NJM262174 NTH262156:NTI262174 ODD262156:ODE262174 OMZ262156:ONA262174 OWV262156:OWW262174 PGR262156:PGS262174 PQN262156:PQO262174 QAJ262156:QAK262174 QKF262156:QKG262174 QUB262156:QUC262174 RDX262156:RDY262174 RNT262156:RNU262174 RXP262156:RXQ262174 SHL262156:SHM262174 SRH262156:SRI262174 TBD262156:TBE262174 TKZ262156:TLA262174 TUV262156:TUW262174 UER262156:UES262174 UON262156:UOO262174 UYJ262156:UYK262174 VIF262156:VIG262174 VSB262156:VSC262174 WBX262156:WBY262174 WLT262156:WLU262174 WVP262156:WVQ262174 J327692:K327710 JD327692:JE327710 SZ327692:TA327710 ACV327692:ACW327710 AMR327692:AMS327710 AWN327692:AWO327710 BGJ327692:BGK327710 BQF327692:BQG327710 CAB327692:CAC327710 CJX327692:CJY327710 CTT327692:CTU327710 DDP327692:DDQ327710 DNL327692:DNM327710 DXH327692:DXI327710 EHD327692:EHE327710 EQZ327692:ERA327710 FAV327692:FAW327710 FKR327692:FKS327710 FUN327692:FUO327710 GEJ327692:GEK327710 GOF327692:GOG327710 GYB327692:GYC327710 HHX327692:HHY327710 HRT327692:HRU327710 IBP327692:IBQ327710 ILL327692:ILM327710 IVH327692:IVI327710 JFD327692:JFE327710 JOZ327692:JPA327710 JYV327692:JYW327710 KIR327692:KIS327710 KSN327692:KSO327710 LCJ327692:LCK327710 LMF327692:LMG327710 LWB327692:LWC327710 MFX327692:MFY327710 MPT327692:MPU327710 MZP327692:MZQ327710 NJL327692:NJM327710 NTH327692:NTI327710 ODD327692:ODE327710 OMZ327692:ONA327710 OWV327692:OWW327710 PGR327692:PGS327710 PQN327692:PQO327710 QAJ327692:QAK327710 QKF327692:QKG327710 QUB327692:QUC327710 RDX327692:RDY327710 RNT327692:RNU327710 RXP327692:RXQ327710 SHL327692:SHM327710 SRH327692:SRI327710 TBD327692:TBE327710 TKZ327692:TLA327710 TUV327692:TUW327710 UER327692:UES327710 UON327692:UOO327710 UYJ327692:UYK327710 VIF327692:VIG327710 VSB327692:VSC327710 WBX327692:WBY327710 WLT327692:WLU327710 WVP327692:WVQ327710 J393228:K393246 JD393228:JE393246 SZ393228:TA393246 ACV393228:ACW393246 AMR393228:AMS393246 AWN393228:AWO393246 BGJ393228:BGK393246 BQF393228:BQG393246 CAB393228:CAC393246 CJX393228:CJY393246 CTT393228:CTU393246 DDP393228:DDQ393246 DNL393228:DNM393246 DXH393228:DXI393246 EHD393228:EHE393246 EQZ393228:ERA393246 FAV393228:FAW393246 FKR393228:FKS393246 FUN393228:FUO393246 GEJ393228:GEK393246 GOF393228:GOG393246 GYB393228:GYC393246 HHX393228:HHY393246 HRT393228:HRU393246 IBP393228:IBQ393246 ILL393228:ILM393246 IVH393228:IVI393246 JFD393228:JFE393246 JOZ393228:JPA393246 JYV393228:JYW393246 KIR393228:KIS393246 KSN393228:KSO393246 LCJ393228:LCK393246 LMF393228:LMG393246 LWB393228:LWC393246 MFX393228:MFY393246 MPT393228:MPU393246 MZP393228:MZQ393246 NJL393228:NJM393246 NTH393228:NTI393246 ODD393228:ODE393246 OMZ393228:ONA393246 OWV393228:OWW393246 PGR393228:PGS393246 PQN393228:PQO393246 QAJ393228:QAK393246 QKF393228:QKG393246 QUB393228:QUC393246 RDX393228:RDY393246 RNT393228:RNU393246 RXP393228:RXQ393246 SHL393228:SHM393246 SRH393228:SRI393246 TBD393228:TBE393246 TKZ393228:TLA393246 TUV393228:TUW393246 UER393228:UES393246 UON393228:UOO393246 UYJ393228:UYK393246 VIF393228:VIG393246 VSB393228:VSC393246 WBX393228:WBY393246 WLT393228:WLU393246 WVP393228:WVQ393246 J458764:K458782 JD458764:JE458782 SZ458764:TA458782 ACV458764:ACW458782 AMR458764:AMS458782 AWN458764:AWO458782 BGJ458764:BGK458782 BQF458764:BQG458782 CAB458764:CAC458782 CJX458764:CJY458782 CTT458764:CTU458782 DDP458764:DDQ458782 DNL458764:DNM458782 DXH458764:DXI458782 EHD458764:EHE458782 EQZ458764:ERA458782 FAV458764:FAW458782 FKR458764:FKS458782 FUN458764:FUO458782 GEJ458764:GEK458782 GOF458764:GOG458782 GYB458764:GYC458782 HHX458764:HHY458782 HRT458764:HRU458782 IBP458764:IBQ458782 ILL458764:ILM458782 IVH458764:IVI458782 JFD458764:JFE458782 JOZ458764:JPA458782 JYV458764:JYW458782 KIR458764:KIS458782 KSN458764:KSO458782 LCJ458764:LCK458782 LMF458764:LMG458782 LWB458764:LWC458782 MFX458764:MFY458782 MPT458764:MPU458782 MZP458764:MZQ458782 NJL458764:NJM458782 NTH458764:NTI458782 ODD458764:ODE458782 OMZ458764:ONA458782 OWV458764:OWW458782 PGR458764:PGS458782 PQN458764:PQO458782 QAJ458764:QAK458782 QKF458764:QKG458782 QUB458764:QUC458782 RDX458764:RDY458782 RNT458764:RNU458782 RXP458764:RXQ458782 SHL458764:SHM458782 SRH458764:SRI458782 TBD458764:TBE458782 TKZ458764:TLA458782 TUV458764:TUW458782 UER458764:UES458782 UON458764:UOO458782 UYJ458764:UYK458782 VIF458764:VIG458782 VSB458764:VSC458782 WBX458764:WBY458782 WLT458764:WLU458782 WVP458764:WVQ458782 J524300:K524318 JD524300:JE524318 SZ524300:TA524318 ACV524300:ACW524318 AMR524300:AMS524318 AWN524300:AWO524318 BGJ524300:BGK524318 BQF524300:BQG524318 CAB524300:CAC524318 CJX524300:CJY524318 CTT524300:CTU524318 DDP524300:DDQ524318 DNL524300:DNM524318 DXH524300:DXI524318 EHD524300:EHE524318 EQZ524300:ERA524318 FAV524300:FAW524318 FKR524300:FKS524318 FUN524300:FUO524318 GEJ524300:GEK524318 GOF524300:GOG524318 GYB524300:GYC524318 HHX524300:HHY524318 HRT524300:HRU524318 IBP524300:IBQ524318 ILL524300:ILM524318 IVH524300:IVI524318 JFD524300:JFE524318 JOZ524300:JPA524318 JYV524300:JYW524318 KIR524300:KIS524318 KSN524300:KSO524318 LCJ524300:LCK524318 LMF524300:LMG524318 LWB524300:LWC524318 MFX524300:MFY524318 MPT524300:MPU524318 MZP524300:MZQ524318 NJL524300:NJM524318 NTH524300:NTI524318 ODD524300:ODE524318 OMZ524300:ONA524318 OWV524300:OWW524318 PGR524300:PGS524318 PQN524300:PQO524318 QAJ524300:QAK524318 QKF524300:QKG524318 QUB524300:QUC524318 RDX524300:RDY524318 RNT524300:RNU524318 RXP524300:RXQ524318 SHL524300:SHM524318 SRH524300:SRI524318 TBD524300:TBE524318 TKZ524300:TLA524318 TUV524300:TUW524318 UER524300:UES524318 UON524300:UOO524318 UYJ524300:UYK524318 VIF524300:VIG524318 VSB524300:VSC524318 WBX524300:WBY524318 WLT524300:WLU524318 WVP524300:WVQ524318 J589836:K589854 JD589836:JE589854 SZ589836:TA589854 ACV589836:ACW589854 AMR589836:AMS589854 AWN589836:AWO589854 BGJ589836:BGK589854 BQF589836:BQG589854 CAB589836:CAC589854 CJX589836:CJY589854 CTT589836:CTU589854 DDP589836:DDQ589854 DNL589836:DNM589854 DXH589836:DXI589854 EHD589836:EHE589854 EQZ589836:ERA589854 FAV589836:FAW589854 FKR589836:FKS589854 FUN589836:FUO589854 GEJ589836:GEK589854 GOF589836:GOG589854 GYB589836:GYC589854 HHX589836:HHY589854 HRT589836:HRU589854 IBP589836:IBQ589854 ILL589836:ILM589854 IVH589836:IVI589854 JFD589836:JFE589854 JOZ589836:JPA589854 JYV589836:JYW589854 KIR589836:KIS589854 KSN589836:KSO589854 LCJ589836:LCK589854 LMF589836:LMG589854 LWB589836:LWC589854 MFX589836:MFY589854 MPT589836:MPU589854 MZP589836:MZQ589854 NJL589836:NJM589854 NTH589836:NTI589854 ODD589836:ODE589854 OMZ589836:ONA589854 OWV589836:OWW589854 PGR589836:PGS589854 PQN589836:PQO589854 QAJ589836:QAK589854 QKF589836:QKG589854 QUB589836:QUC589854 RDX589836:RDY589854 RNT589836:RNU589854 RXP589836:RXQ589854 SHL589836:SHM589854 SRH589836:SRI589854 TBD589836:TBE589854 TKZ589836:TLA589854 TUV589836:TUW589854 UER589836:UES589854 UON589836:UOO589854 UYJ589836:UYK589854 VIF589836:VIG589854 VSB589836:VSC589854 WBX589836:WBY589854 WLT589836:WLU589854 WVP589836:WVQ589854 J655372:K655390 JD655372:JE655390 SZ655372:TA655390 ACV655372:ACW655390 AMR655372:AMS655390 AWN655372:AWO655390 BGJ655372:BGK655390 BQF655372:BQG655390 CAB655372:CAC655390 CJX655372:CJY655390 CTT655372:CTU655390 DDP655372:DDQ655390 DNL655372:DNM655390 DXH655372:DXI655390 EHD655372:EHE655390 EQZ655372:ERA655390 FAV655372:FAW655390 FKR655372:FKS655390 FUN655372:FUO655390 GEJ655372:GEK655390 GOF655372:GOG655390 GYB655372:GYC655390 HHX655372:HHY655390 HRT655372:HRU655390 IBP655372:IBQ655390 ILL655372:ILM655390 IVH655372:IVI655390 JFD655372:JFE655390 JOZ655372:JPA655390 JYV655372:JYW655390 KIR655372:KIS655390 KSN655372:KSO655390 LCJ655372:LCK655390 LMF655372:LMG655390 LWB655372:LWC655390 MFX655372:MFY655390 MPT655372:MPU655390 MZP655372:MZQ655390 NJL655372:NJM655390 NTH655372:NTI655390 ODD655372:ODE655390 OMZ655372:ONA655390 OWV655372:OWW655390 PGR655372:PGS655390 PQN655372:PQO655390 QAJ655372:QAK655390 QKF655372:QKG655390 QUB655372:QUC655390 RDX655372:RDY655390 RNT655372:RNU655390 RXP655372:RXQ655390 SHL655372:SHM655390 SRH655372:SRI655390 TBD655372:TBE655390 TKZ655372:TLA655390 TUV655372:TUW655390 UER655372:UES655390 UON655372:UOO655390 UYJ655372:UYK655390 VIF655372:VIG655390 VSB655372:VSC655390 WBX655372:WBY655390 WLT655372:WLU655390 WVP655372:WVQ655390 J720908:K720926 JD720908:JE720926 SZ720908:TA720926 ACV720908:ACW720926 AMR720908:AMS720926 AWN720908:AWO720926 BGJ720908:BGK720926 BQF720908:BQG720926 CAB720908:CAC720926 CJX720908:CJY720926 CTT720908:CTU720926 DDP720908:DDQ720926 DNL720908:DNM720926 DXH720908:DXI720926 EHD720908:EHE720926 EQZ720908:ERA720926 FAV720908:FAW720926 FKR720908:FKS720926 FUN720908:FUO720926 GEJ720908:GEK720926 GOF720908:GOG720926 GYB720908:GYC720926 HHX720908:HHY720926 HRT720908:HRU720926 IBP720908:IBQ720926 ILL720908:ILM720926 IVH720908:IVI720926 JFD720908:JFE720926 JOZ720908:JPA720926 JYV720908:JYW720926 KIR720908:KIS720926 KSN720908:KSO720926 LCJ720908:LCK720926 LMF720908:LMG720926 LWB720908:LWC720926 MFX720908:MFY720926 MPT720908:MPU720926 MZP720908:MZQ720926 NJL720908:NJM720926 NTH720908:NTI720926 ODD720908:ODE720926 OMZ720908:ONA720926 OWV720908:OWW720926 PGR720908:PGS720926 PQN720908:PQO720926 QAJ720908:QAK720926 QKF720908:QKG720926 QUB720908:QUC720926 RDX720908:RDY720926 RNT720908:RNU720926 RXP720908:RXQ720926 SHL720908:SHM720926 SRH720908:SRI720926 TBD720908:TBE720926 TKZ720908:TLA720926 TUV720908:TUW720926 UER720908:UES720926 UON720908:UOO720926 UYJ720908:UYK720926 VIF720908:VIG720926 VSB720908:VSC720926 WBX720908:WBY720926 WLT720908:WLU720926 WVP720908:WVQ720926 J786444:K786462 JD786444:JE786462 SZ786444:TA786462 ACV786444:ACW786462 AMR786444:AMS786462 AWN786444:AWO786462 BGJ786444:BGK786462 BQF786444:BQG786462 CAB786444:CAC786462 CJX786444:CJY786462 CTT786444:CTU786462 DDP786444:DDQ786462 DNL786444:DNM786462 DXH786444:DXI786462 EHD786444:EHE786462 EQZ786444:ERA786462 FAV786444:FAW786462 FKR786444:FKS786462 FUN786444:FUO786462 GEJ786444:GEK786462 GOF786444:GOG786462 GYB786444:GYC786462 HHX786444:HHY786462 HRT786444:HRU786462 IBP786444:IBQ786462 ILL786444:ILM786462 IVH786444:IVI786462 JFD786444:JFE786462 JOZ786444:JPA786462 JYV786444:JYW786462 KIR786444:KIS786462 KSN786444:KSO786462 LCJ786444:LCK786462 LMF786444:LMG786462 LWB786444:LWC786462 MFX786444:MFY786462 MPT786444:MPU786462 MZP786444:MZQ786462 NJL786444:NJM786462 NTH786444:NTI786462 ODD786444:ODE786462 OMZ786444:ONA786462 OWV786444:OWW786462 PGR786444:PGS786462 PQN786444:PQO786462 QAJ786444:QAK786462 QKF786444:QKG786462 QUB786444:QUC786462 RDX786444:RDY786462 RNT786444:RNU786462 RXP786444:RXQ786462 SHL786444:SHM786462 SRH786444:SRI786462 TBD786444:TBE786462 TKZ786444:TLA786462 TUV786444:TUW786462 UER786444:UES786462 UON786444:UOO786462 UYJ786444:UYK786462 VIF786444:VIG786462 VSB786444:VSC786462 WBX786444:WBY786462 WLT786444:WLU786462 WVP786444:WVQ786462 J851980:K851998 JD851980:JE851998 SZ851980:TA851998 ACV851980:ACW851998 AMR851980:AMS851998 AWN851980:AWO851998 BGJ851980:BGK851998 BQF851980:BQG851998 CAB851980:CAC851998 CJX851980:CJY851998 CTT851980:CTU851998 DDP851980:DDQ851998 DNL851980:DNM851998 DXH851980:DXI851998 EHD851980:EHE851998 EQZ851980:ERA851998 FAV851980:FAW851998 FKR851980:FKS851998 FUN851980:FUO851998 GEJ851980:GEK851998 GOF851980:GOG851998 GYB851980:GYC851998 HHX851980:HHY851998 HRT851980:HRU851998 IBP851980:IBQ851998 ILL851980:ILM851998 IVH851980:IVI851998 JFD851980:JFE851998 JOZ851980:JPA851998 JYV851980:JYW851998 KIR851980:KIS851998 KSN851980:KSO851998 LCJ851980:LCK851998 LMF851980:LMG851998 LWB851980:LWC851998 MFX851980:MFY851998 MPT851980:MPU851998 MZP851980:MZQ851998 NJL851980:NJM851998 NTH851980:NTI851998 ODD851980:ODE851998 OMZ851980:ONA851998 OWV851980:OWW851998 PGR851980:PGS851998 PQN851980:PQO851998 QAJ851980:QAK851998 QKF851980:QKG851998 QUB851980:QUC851998 RDX851980:RDY851998 RNT851980:RNU851998 RXP851980:RXQ851998 SHL851980:SHM851998 SRH851980:SRI851998 TBD851980:TBE851998 TKZ851980:TLA851998 TUV851980:TUW851998 UER851980:UES851998 UON851980:UOO851998 UYJ851980:UYK851998 VIF851980:VIG851998 VSB851980:VSC851998 WBX851980:WBY851998 WLT851980:WLU851998 WVP851980:WVQ851998 J917516:K917534 JD917516:JE917534 SZ917516:TA917534 ACV917516:ACW917534 AMR917516:AMS917534 AWN917516:AWO917534 BGJ917516:BGK917534 BQF917516:BQG917534 CAB917516:CAC917534 CJX917516:CJY917534 CTT917516:CTU917534 DDP917516:DDQ917534 DNL917516:DNM917534 DXH917516:DXI917534 EHD917516:EHE917534 EQZ917516:ERA917534 FAV917516:FAW917534 FKR917516:FKS917534 FUN917516:FUO917534 GEJ917516:GEK917534 GOF917516:GOG917534 GYB917516:GYC917534 HHX917516:HHY917534 HRT917516:HRU917534 IBP917516:IBQ917534 ILL917516:ILM917534 IVH917516:IVI917534 JFD917516:JFE917534 JOZ917516:JPA917534 JYV917516:JYW917534 KIR917516:KIS917534 KSN917516:KSO917534 LCJ917516:LCK917534 LMF917516:LMG917534 LWB917516:LWC917534 MFX917516:MFY917534 MPT917516:MPU917534 MZP917516:MZQ917534 NJL917516:NJM917534 NTH917516:NTI917534 ODD917516:ODE917534 OMZ917516:ONA917534 OWV917516:OWW917534 PGR917516:PGS917534 PQN917516:PQO917534 QAJ917516:QAK917534 QKF917516:QKG917534 QUB917516:QUC917534 RDX917516:RDY917534 RNT917516:RNU917534 RXP917516:RXQ917534 SHL917516:SHM917534 SRH917516:SRI917534 TBD917516:TBE917534 TKZ917516:TLA917534 TUV917516:TUW917534 UER917516:UES917534 UON917516:UOO917534 UYJ917516:UYK917534 VIF917516:VIG917534 VSB917516:VSC917534 WBX917516:WBY917534 WLT917516:WLU917534 WVP917516:WVQ917534 J983052:K983070 JD983052:JE983070 SZ983052:TA983070 ACV983052:ACW983070 AMR983052:AMS983070 AWN983052:AWO983070 BGJ983052:BGK983070 BQF983052:BQG983070 CAB983052:CAC983070 CJX983052:CJY983070 CTT983052:CTU983070 DDP983052:DDQ983070 DNL983052:DNM983070 DXH983052:DXI983070 EHD983052:EHE983070 EQZ983052:ERA983070 FAV983052:FAW983070 FKR983052:FKS983070 FUN983052:FUO983070 GEJ983052:GEK983070 GOF983052:GOG983070 GYB983052:GYC983070 HHX983052:HHY983070 HRT983052:HRU983070 IBP983052:IBQ983070 ILL983052:ILM983070 IVH983052:IVI983070 JFD983052:JFE983070 JOZ983052:JPA983070 JYV983052:JYW983070 KIR983052:KIS983070 KSN983052:KSO983070 LCJ983052:LCK983070 LMF983052:LMG983070 LWB983052:LWC983070 MFX983052:MFY983070 MPT983052:MPU983070 MZP983052:MZQ983070 NJL983052:NJM983070 NTH983052:NTI983070 ODD983052:ODE983070 OMZ983052:ONA983070 OWV983052:OWW983070 PGR983052:PGS983070 PQN983052:PQO983070 QAJ983052:QAK983070 QKF983052:QKG983070 QUB983052:QUC983070 RDX983052:RDY983070 RNT983052:RNU983070 RXP983052:RXQ983070 SHL983052:SHM983070 SRH983052:SRI983070 TBD983052:TBE983070 TKZ983052:TLA983070 TUV983052:TUW983070 UER983052:UES983070 UON983052:UOO983070 UYJ983052:UYK983070 VIF983052:VIG983070 VSB983052:VSC983070 WBX983052:WBY983070 WLT983052:WLU983070 WVP983052:WVQ983070 L12:M23 JF25:JG30 TB25:TC30 ACX25:ACY30 AMT25:AMU30 AWP25:AWQ30 BGL25:BGM30 BQH25:BQI30 CAD25:CAE30 CJZ25:CKA30 CTV25:CTW30 DDR25:DDS30 DNN25:DNO30 DXJ25:DXK30 EHF25:EHG30 ERB25:ERC30 FAX25:FAY30 FKT25:FKU30 FUP25:FUQ30 GEL25:GEM30 GOH25:GOI30 GYD25:GYE30 HHZ25:HIA30 HRV25:HRW30 IBR25:IBS30 ILN25:ILO30 IVJ25:IVK30 JFF25:JFG30 JPB25:JPC30 JYX25:JYY30 KIT25:KIU30 KSP25:KSQ30 LCL25:LCM30 LMH25:LMI30 LWD25:LWE30 MFZ25:MGA30 MPV25:MPW30 MZR25:MZS30 NJN25:NJO30 NTJ25:NTK30 ODF25:ODG30 ONB25:ONC30 OWX25:OWY30 PGT25:PGU30 PQP25:PQQ30 QAL25:QAM30 QKH25:QKI30 QUD25:QUE30 RDZ25:REA30 RNV25:RNW30 RXR25:RXS30 SHN25:SHO30 SRJ25:SRK30 TBF25:TBG30 TLB25:TLC30 TUX25:TUY30 UET25:UEU30 UOP25:UOQ30 UYL25:UYM30 VIH25:VII30 VSD25:VSE30 WBZ25:WCA30 WLV25:WLW30 WVR25:WVS30 L65561:M65566 JF65561:JG65566 TB65561:TC65566 ACX65561:ACY65566 AMT65561:AMU65566 AWP65561:AWQ65566 BGL65561:BGM65566 BQH65561:BQI65566 CAD65561:CAE65566 CJZ65561:CKA65566 CTV65561:CTW65566 DDR65561:DDS65566 DNN65561:DNO65566 DXJ65561:DXK65566 EHF65561:EHG65566 ERB65561:ERC65566 FAX65561:FAY65566 FKT65561:FKU65566 FUP65561:FUQ65566 GEL65561:GEM65566 GOH65561:GOI65566 GYD65561:GYE65566 HHZ65561:HIA65566 HRV65561:HRW65566 IBR65561:IBS65566 ILN65561:ILO65566 IVJ65561:IVK65566 JFF65561:JFG65566 JPB65561:JPC65566 JYX65561:JYY65566 KIT65561:KIU65566 KSP65561:KSQ65566 LCL65561:LCM65566 LMH65561:LMI65566 LWD65561:LWE65566 MFZ65561:MGA65566 MPV65561:MPW65566 MZR65561:MZS65566 NJN65561:NJO65566 NTJ65561:NTK65566 ODF65561:ODG65566 ONB65561:ONC65566 OWX65561:OWY65566 PGT65561:PGU65566 PQP65561:PQQ65566 QAL65561:QAM65566 QKH65561:QKI65566 QUD65561:QUE65566 RDZ65561:REA65566 RNV65561:RNW65566 RXR65561:RXS65566 SHN65561:SHO65566 SRJ65561:SRK65566 TBF65561:TBG65566 TLB65561:TLC65566 TUX65561:TUY65566 UET65561:UEU65566 UOP65561:UOQ65566 UYL65561:UYM65566 VIH65561:VII65566 VSD65561:VSE65566 WBZ65561:WCA65566 WLV65561:WLW65566 WVR65561:WVS65566 L131097:M131102 JF131097:JG131102 TB131097:TC131102 ACX131097:ACY131102 AMT131097:AMU131102 AWP131097:AWQ131102 BGL131097:BGM131102 BQH131097:BQI131102 CAD131097:CAE131102 CJZ131097:CKA131102 CTV131097:CTW131102 DDR131097:DDS131102 DNN131097:DNO131102 DXJ131097:DXK131102 EHF131097:EHG131102 ERB131097:ERC131102 FAX131097:FAY131102 FKT131097:FKU131102 FUP131097:FUQ131102 GEL131097:GEM131102 GOH131097:GOI131102 GYD131097:GYE131102 HHZ131097:HIA131102 HRV131097:HRW131102 IBR131097:IBS131102 ILN131097:ILO131102 IVJ131097:IVK131102 JFF131097:JFG131102 JPB131097:JPC131102 JYX131097:JYY131102 KIT131097:KIU131102 KSP131097:KSQ131102 LCL131097:LCM131102 LMH131097:LMI131102 LWD131097:LWE131102 MFZ131097:MGA131102 MPV131097:MPW131102 MZR131097:MZS131102 NJN131097:NJO131102 NTJ131097:NTK131102 ODF131097:ODG131102 ONB131097:ONC131102 OWX131097:OWY131102 PGT131097:PGU131102 PQP131097:PQQ131102 QAL131097:QAM131102 QKH131097:QKI131102 QUD131097:QUE131102 RDZ131097:REA131102 RNV131097:RNW131102 RXR131097:RXS131102 SHN131097:SHO131102 SRJ131097:SRK131102 TBF131097:TBG131102 TLB131097:TLC131102 TUX131097:TUY131102 UET131097:UEU131102 UOP131097:UOQ131102 UYL131097:UYM131102 VIH131097:VII131102 VSD131097:VSE131102 WBZ131097:WCA131102 WLV131097:WLW131102 WVR131097:WVS131102 L196633:M196638 JF196633:JG196638 TB196633:TC196638 ACX196633:ACY196638 AMT196633:AMU196638 AWP196633:AWQ196638 BGL196633:BGM196638 BQH196633:BQI196638 CAD196633:CAE196638 CJZ196633:CKA196638 CTV196633:CTW196638 DDR196633:DDS196638 DNN196633:DNO196638 DXJ196633:DXK196638 EHF196633:EHG196638 ERB196633:ERC196638 FAX196633:FAY196638 FKT196633:FKU196638 FUP196633:FUQ196638 GEL196633:GEM196638 GOH196633:GOI196638 GYD196633:GYE196638 HHZ196633:HIA196638 HRV196633:HRW196638 IBR196633:IBS196638 ILN196633:ILO196638 IVJ196633:IVK196638 JFF196633:JFG196638 JPB196633:JPC196638 JYX196633:JYY196638 KIT196633:KIU196638 KSP196633:KSQ196638 LCL196633:LCM196638 LMH196633:LMI196638 LWD196633:LWE196638 MFZ196633:MGA196638 MPV196633:MPW196638 MZR196633:MZS196638 NJN196633:NJO196638 NTJ196633:NTK196638 ODF196633:ODG196638 ONB196633:ONC196638 OWX196633:OWY196638 PGT196633:PGU196638 PQP196633:PQQ196638 QAL196633:QAM196638 QKH196633:QKI196638 QUD196633:QUE196638 RDZ196633:REA196638 RNV196633:RNW196638 RXR196633:RXS196638 SHN196633:SHO196638 SRJ196633:SRK196638 TBF196633:TBG196638 TLB196633:TLC196638 TUX196633:TUY196638 UET196633:UEU196638 UOP196633:UOQ196638 UYL196633:UYM196638 VIH196633:VII196638 VSD196633:VSE196638 WBZ196633:WCA196638 WLV196633:WLW196638 WVR196633:WVS196638 L262169:M262174 JF262169:JG262174 TB262169:TC262174 ACX262169:ACY262174 AMT262169:AMU262174 AWP262169:AWQ262174 BGL262169:BGM262174 BQH262169:BQI262174 CAD262169:CAE262174 CJZ262169:CKA262174 CTV262169:CTW262174 DDR262169:DDS262174 DNN262169:DNO262174 DXJ262169:DXK262174 EHF262169:EHG262174 ERB262169:ERC262174 FAX262169:FAY262174 FKT262169:FKU262174 FUP262169:FUQ262174 GEL262169:GEM262174 GOH262169:GOI262174 GYD262169:GYE262174 HHZ262169:HIA262174 HRV262169:HRW262174 IBR262169:IBS262174 ILN262169:ILO262174 IVJ262169:IVK262174 JFF262169:JFG262174 JPB262169:JPC262174 JYX262169:JYY262174 KIT262169:KIU262174 KSP262169:KSQ262174 LCL262169:LCM262174 LMH262169:LMI262174 LWD262169:LWE262174 MFZ262169:MGA262174 MPV262169:MPW262174 MZR262169:MZS262174 NJN262169:NJO262174 NTJ262169:NTK262174 ODF262169:ODG262174 ONB262169:ONC262174 OWX262169:OWY262174 PGT262169:PGU262174 PQP262169:PQQ262174 QAL262169:QAM262174 QKH262169:QKI262174 QUD262169:QUE262174 RDZ262169:REA262174 RNV262169:RNW262174 RXR262169:RXS262174 SHN262169:SHO262174 SRJ262169:SRK262174 TBF262169:TBG262174 TLB262169:TLC262174 TUX262169:TUY262174 UET262169:UEU262174 UOP262169:UOQ262174 UYL262169:UYM262174 VIH262169:VII262174 VSD262169:VSE262174 WBZ262169:WCA262174 WLV262169:WLW262174 WVR262169:WVS262174 L327705:M327710 JF327705:JG327710 TB327705:TC327710 ACX327705:ACY327710 AMT327705:AMU327710 AWP327705:AWQ327710 BGL327705:BGM327710 BQH327705:BQI327710 CAD327705:CAE327710 CJZ327705:CKA327710 CTV327705:CTW327710 DDR327705:DDS327710 DNN327705:DNO327710 DXJ327705:DXK327710 EHF327705:EHG327710 ERB327705:ERC327710 FAX327705:FAY327710 FKT327705:FKU327710 FUP327705:FUQ327710 GEL327705:GEM327710 GOH327705:GOI327710 GYD327705:GYE327710 HHZ327705:HIA327710 HRV327705:HRW327710 IBR327705:IBS327710 ILN327705:ILO327710 IVJ327705:IVK327710 JFF327705:JFG327710 JPB327705:JPC327710 JYX327705:JYY327710 KIT327705:KIU327710 KSP327705:KSQ327710 LCL327705:LCM327710 LMH327705:LMI327710 LWD327705:LWE327710 MFZ327705:MGA327710 MPV327705:MPW327710 MZR327705:MZS327710 NJN327705:NJO327710 NTJ327705:NTK327710 ODF327705:ODG327710 ONB327705:ONC327710 OWX327705:OWY327710 PGT327705:PGU327710 PQP327705:PQQ327710 QAL327705:QAM327710 QKH327705:QKI327710 QUD327705:QUE327710 RDZ327705:REA327710 RNV327705:RNW327710 RXR327705:RXS327710 SHN327705:SHO327710 SRJ327705:SRK327710 TBF327705:TBG327710 TLB327705:TLC327710 TUX327705:TUY327710 UET327705:UEU327710 UOP327705:UOQ327710 UYL327705:UYM327710 VIH327705:VII327710 VSD327705:VSE327710 WBZ327705:WCA327710 WLV327705:WLW327710 WVR327705:WVS327710 L393241:M393246 JF393241:JG393246 TB393241:TC393246 ACX393241:ACY393246 AMT393241:AMU393246 AWP393241:AWQ393246 BGL393241:BGM393246 BQH393241:BQI393246 CAD393241:CAE393246 CJZ393241:CKA393246 CTV393241:CTW393246 DDR393241:DDS393246 DNN393241:DNO393246 DXJ393241:DXK393246 EHF393241:EHG393246 ERB393241:ERC393246 FAX393241:FAY393246 FKT393241:FKU393246 FUP393241:FUQ393246 GEL393241:GEM393246 GOH393241:GOI393246 GYD393241:GYE393246 HHZ393241:HIA393246 HRV393241:HRW393246 IBR393241:IBS393246 ILN393241:ILO393246 IVJ393241:IVK393246 JFF393241:JFG393246 JPB393241:JPC393246 JYX393241:JYY393246 KIT393241:KIU393246 KSP393241:KSQ393246 LCL393241:LCM393246 LMH393241:LMI393246 LWD393241:LWE393246 MFZ393241:MGA393246 MPV393241:MPW393246 MZR393241:MZS393246 NJN393241:NJO393246 NTJ393241:NTK393246 ODF393241:ODG393246 ONB393241:ONC393246 OWX393241:OWY393246 PGT393241:PGU393246 PQP393241:PQQ393246 QAL393241:QAM393246 QKH393241:QKI393246 QUD393241:QUE393246 RDZ393241:REA393246 RNV393241:RNW393246 RXR393241:RXS393246 SHN393241:SHO393246 SRJ393241:SRK393246 TBF393241:TBG393246 TLB393241:TLC393246 TUX393241:TUY393246 UET393241:UEU393246 UOP393241:UOQ393246 UYL393241:UYM393246 VIH393241:VII393246 VSD393241:VSE393246 WBZ393241:WCA393246 WLV393241:WLW393246 WVR393241:WVS393246 L458777:M458782 JF458777:JG458782 TB458777:TC458782 ACX458777:ACY458782 AMT458777:AMU458782 AWP458777:AWQ458782 BGL458777:BGM458782 BQH458777:BQI458782 CAD458777:CAE458782 CJZ458777:CKA458782 CTV458777:CTW458782 DDR458777:DDS458782 DNN458777:DNO458782 DXJ458777:DXK458782 EHF458777:EHG458782 ERB458777:ERC458782 FAX458777:FAY458782 FKT458777:FKU458782 FUP458777:FUQ458782 GEL458777:GEM458782 GOH458777:GOI458782 GYD458777:GYE458782 HHZ458777:HIA458782 HRV458777:HRW458782 IBR458777:IBS458782 ILN458777:ILO458782 IVJ458777:IVK458782 JFF458777:JFG458782 JPB458777:JPC458782 JYX458777:JYY458782 KIT458777:KIU458782 KSP458777:KSQ458782 LCL458777:LCM458782 LMH458777:LMI458782 LWD458777:LWE458782 MFZ458777:MGA458782 MPV458777:MPW458782 MZR458777:MZS458782 NJN458777:NJO458782 NTJ458777:NTK458782 ODF458777:ODG458782 ONB458777:ONC458782 OWX458777:OWY458782 PGT458777:PGU458782 PQP458777:PQQ458782 QAL458777:QAM458782 QKH458777:QKI458782 QUD458777:QUE458782 RDZ458777:REA458782 RNV458777:RNW458782 RXR458777:RXS458782 SHN458777:SHO458782 SRJ458777:SRK458782 TBF458777:TBG458782 TLB458777:TLC458782 TUX458777:TUY458782 UET458777:UEU458782 UOP458777:UOQ458782 UYL458777:UYM458782 VIH458777:VII458782 VSD458777:VSE458782 WBZ458777:WCA458782 WLV458777:WLW458782 WVR458777:WVS458782 L524313:M524318 JF524313:JG524318 TB524313:TC524318 ACX524313:ACY524318 AMT524313:AMU524318 AWP524313:AWQ524318 BGL524313:BGM524318 BQH524313:BQI524318 CAD524313:CAE524318 CJZ524313:CKA524318 CTV524313:CTW524318 DDR524313:DDS524318 DNN524313:DNO524318 DXJ524313:DXK524318 EHF524313:EHG524318 ERB524313:ERC524318 FAX524313:FAY524318 FKT524313:FKU524318 FUP524313:FUQ524318 GEL524313:GEM524318 GOH524313:GOI524318 GYD524313:GYE524318 HHZ524313:HIA524318 HRV524313:HRW524318 IBR524313:IBS524318 ILN524313:ILO524318 IVJ524313:IVK524318 JFF524313:JFG524318 JPB524313:JPC524318 JYX524313:JYY524318 KIT524313:KIU524318 KSP524313:KSQ524318 LCL524313:LCM524318 LMH524313:LMI524318 LWD524313:LWE524318 MFZ524313:MGA524318 MPV524313:MPW524318 MZR524313:MZS524318 NJN524313:NJO524318 NTJ524313:NTK524318 ODF524313:ODG524318 ONB524313:ONC524318 OWX524313:OWY524318 PGT524313:PGU524318 PQP524313:PQQ524318 QAL524313:QAM524318 QKH524313:QKI524318 QUD524313:QUE524318 RDZ524313:REA524318 RNV524313:RNW524318 RXR524313:RXS524318 SHN524313:SHO524318 SRJ524313:SRK524318 TBF524313:TBG524318 TLB524313:TLC524318 TUX524313:TUY524318 UET524313:UEU524318 UOP524313:UOQ524318 UYL524313:UYM524318 VIH524313:VII524318 VSD524313:VSE524318 WBZ524313:WCA524318 WLV524313:WLW524318 WVR524313:WVS524318 L589849:M589854 JF589849:JG589854 TB589849:TC589854 ACX589849:ACY589854 AMT589849:AMU589854 AWP589849:AWQ589854 BGL589849:BGM589854 BQH589849:BQI589854 CAD589849:CAE589854 CJZ589849:CKA589854 CTV589849:CTW589854 DDR589849:DDS589854 DNN589849:DNO589854 DXJ589849:DXK589854 EHF589849:EHG589854 ERB589849:ERC589854 FAX589849:FAY589854 FKT589849:FKU589854 FUP589849:FUQ589854 GEL589849:GEM589854 GOH589849:GOI589854 GYD589849:GYE589854 HHZ589849:HIA589854 HRV589849:HRW589854 IBR589849:IBS589854 ILN589849:ILO589854 IVJ589849:IVK589854 JFF589849:JFG589854 JPB589849:JPC589854 JYX589849:JYY589854 KIT589849:KIU589854 KSP589849:KSQ589854 LCL589849:LCM589854 LMH589849:LMI589854 LWD589849:LWE589854 MFZ589849:MGA589854 MPV589849:MPW589854 MZR589849:MZS589854 NJN589849:NJO589854 NTJ589849:NTK589854 ODF589849:ODG589854 ONB589849:ONC589854 OWX589849:OWY589854 PGT589849:PGU589854 PQP589849:PQQ589854 QAL589849:QAM589854 QKH589849:QKI589854 QUD589849:QUE589854 RDZ589849:REA589854 RNV589849:RNW589854 RXR589849:RXS589854 SHN589849:SHO589854 SRJ589849:SRK589854 TBF589849:TBG589854 TLB589849:TLC589854 TUX589849:TUY589854 UET589849:UEU589854 UOP589849:UOQ589854 UYL589849:UYM589854 VIH589849:VII589854 VSD589849:VSE589854 WBZ589849:WCA589854 WLV589849:WLW589854 WVR589849:WVS589854 L655385:M655390 JF655385:JG655390 TB655385:TC655390 ACX655385:ACY655390 AMT655385:AMU655390 AWP655385:AWQ655390 BGL655385:BGM655390 BQH655385:BQI655390 CAD655385:CAE655390 CJZ655385:CKA655390 CTV655385:CTW655390 DDR655385:DDS655390 DNN655385:DNO655390 DXJ655385:DXK655390 EHF655385:EHG655390 ERB655385:ERC655390 FAX655385:FAY655390 FKT655385:FKU655390 FUP655385:FUQ655390 GEL655385:GEM655390 GOH655385:GOI655390 GYD655385:GYE655390 HHZ655385:HIA655390 HRV655385:HRW655390 IBR655385:IBS655390 ILN655385:ILO655390 IVJ655385:IVK655390 JFF655385:JFG655390 JPB655385:JPC655390 JYX655385:JYY655390 KIT655385:KIU655390 KSP655385:KSQ655390 LCL655385:LCM655390 LMH655385:LMI655390 LWD655385:LWE655390 MFZ655385:MGA655390 MPV655385:MPW655390 MZR655385:MZS655390 NJN655385:NJO655390 NTJ655385:NTK655390 ODF655385:ODG655390 ONB655385:ONC655390 OWX655385:OWY655390 PGT655385:PGU655390 PQP655385:PQQ655390 QAL655385:QAM655390 QKH655385:QKI655390 QUD655385:QUE655390 RDZ655385:REA655390 RNV655385:RNW655390 RXR655385:RXS655390 SHN655385:SHO655390 SRJ655385:SRK655390 TBF655385:TBG655390 TLB655385:TLC655390 TUX655385:TUY655390 UET655385:UEU655390 UOP655385:UOQ655390 UYL655385:UYM655390 VIH655385:VII655390 VSD655385:VSE655390 WBZ655385:WCA655390 WLV655385:WLW655390 WVR655385:WVS655390 L720921:M720926 JF720921:JG720926 TB720921:TC720926 ACX720921:ACY720926 AMT720921:AMU720926 AWP720921:AWQ720926 BGL720921:BGM720926 BQH720921:BQI720926 CAD720921:CAE720926 CJZ720921:CKA720926 CTV720921:CTW720926 DDR720921:DDS720926 DNN720921:DNO720926 DXJ720921:DXK720926 EHF720921:EHG720926 ERB720921:ERC720926 FAX720921:FAY720926 FKT720921:FKU720926 FUP720921:FUQ720926 GEL720921:GEM720926 GOH720921:GOI720926 GYD720921:GYE720926 HHZ720921:HIA720926 HRV720921:HRW720926 IBR720921:IBS720926 ILN720921:ILO720926 IVJ720921:IVK720926 JFF720921:JFG720926 JPB720921:JPC720926 JYX720921:JYY720926 KIT720921:KIU720926 KSP720921:KSQ720926 LCL720921:LCM720926 LMH720921:LMI720926 LWD720921:LWE720926 MFZ720921:MGA720926 MPV720921:MPW720926 MZR720921:MZS720926 NJN720921:NJO720926 NTJ720921:NTK720926 ODF720921:ODG720926 ONB720921:ONC720926 OWX720921:OWY720926 PGT720921:PGU720926 PQP720921:PQQ720926 QAL720921:QAM720926 QKH720921:QKI720926 QUD720921:QUE720926 RDZ720921:REA720926 RNV720921:RNW720926 RXR720921:RXS720926 SHN720921:SHO720926 SRJ720921:SRK720926 TBF720921:TBG720926 TLB720921:TLC720926 TUX720921:TUY720926 UET720921:UEU720926 UOP720921:UOQ720926 UYL720921:UYM720926 VIH720921:VII720926 VSD720921:VSE720926 WBZ720921:WCA720926 WLV720921:WLW720926 WVR720921:WVS720926 L786457:M786462 JF786457:JG786462 TB786457:TC786462 ACX786457:ACY786462 AMT786457:AMU786462 AWP786457:AWQ786462 BGL786457:BGM786462 BQH786457:BQI786462 CAD786457:CAE786462 CJZ786457:CKA786462 CTV786457:CTW786462 DDR786457:DDS786462 DNN786457:DNO786462 DXJ786457:DXK786462 EHF786457:EHG786462 ERB786457:ERC786462 FAX786457:FAY786462 FKT786457:FKU786462 FUP786457:FUQ786462 GEL786457:GEM786462 GOH786457:GOI786462 GYD786457:GYE786462 HHZ786457:HIA786462 HRV786457:HRW786462 IBR786457:IBS786462 ILN786457:ILO786462 IVJ786457:IVK786462 JFF786457:JFG786462 JPB786457:JPC786462 JYX786457:JYY786462 KIT786457:KIU786462 KSP786457:KSQ786462 LCL786457:LCM786462 LMH786457:LMI786462 LWD786457:LWE786462 MFZ786457:MGA786462 MPV786457:MPW786462 MZR786457:MZS786462 NJN786457:NJO786462 NTJ786457:NTK786462 ODF786457:ODG786462 ONB786457:ONC786462 OWX786457:OWY786462 PGT786457:PGU786462 PQP786457:PQQ786462 QAL786457:QAM786462 QKH786457:QKI786462 QUD786457:QUE786462 RDZ786457:REA786462 RNV786457:RNW786462 RXR786457:RXS786462 SHN786457:SHO786462 SRJ786457:SRK786462 TBF786457:TBG786462 TLB786457:TLC786462 TUX786457:TUY786462 UET786457:UEU786462 UOP786457:UOQ786462 UYL786457:UYM786462 VIH786457:VII786462 VSD786457:VSE786462 WBZ786457:WCA786462 WLV786457:WLW786462 WVR786457:WVS786462 L851993:M851998 JF851993:JG851998 TB851993:TC851998 ACX851993:ACY851998 AMT851993:AMU851998 AWP851993:AWQ851998 BGL851993:BGM851998 BQH851993:BQI851998 CAD851993:CAE851998 CJZ851993:CKA851998 CTV851993:CTW851998 DDR851993:DDS851998 DNN851993:DNO851998 DXJ851993:DXK851998 EHF851993:EHG851998 ERB851993:ERC851998 FAX851993:FAY851998 FKT851993:FKU851998 FUP851993:FUQ851998 GEL851993:GEM851998 GOH851993:GOI851998 GYD851993:GYE851998 HHZ851993:HIA851998 HRV851993:HRW851998 IBR851993:IBS851998 ILN851993:ILO851998 IVJ851993:IVK851998 JFF851993:JFG851998 JPB851993:JPC851998 JYX851993:JYY851998 KIT851993:KIU851998 KSP851993:KSQ851998 LCL851993:LCM851998 LMH851993:LMI851998 LWD851993:LWE851998 MFZ851993:MGA851998 MPV851993:MPW851998 MZR851993:MZS851998 NJN851993:NJO851998 NTJ851993:NTK851998 ODF851993:ODG851998 ONB851993:ONC851998 OWX851993:OWY851998 PGT851993:PGU851998 PQP851993:PQQ851998 QAL851993:QAM851998 QKH851993:QKI851998 QUD851993:QUE851998 RDZ851993:REA851998 RNV851993:RNW851998 RXR851993:RXS851998 SHN851993:SHO851998 SRJ851993:SRK851998 TBF851993:TBG851998 TLB851993:TLC851998 TUX851993:TUY851998 UET851993:UEU851998 UOP851993:UOQ851998 UYL851993:UYM851998 VIH851993:VII851998 VSD851993:VSE851998 WBZ851993:WCA851998 WLV851993:WLW851998 WVR851993:WVS851998 L917529:M917534 JF917529:JG917534 TB917529:TC917534 ACX917529:ACY917534 AMT917529:AMU917534 AWP917529:AWQ917534 BGL917529:BGM917534 BQH917529:BQI917534 CAD917529:CAE917534 CJZ917529:CKA917534 CTV917529:CTW917534 DDR917529:DDS917534 DNN917529:DNO917534 DXJ917529:DXK917534 EHF917529:EHG917534 ERB917529:ERC917534 FAX917529:FAY917534 FKT917529:FKU917534 FUP917529:FUQ917534 GEL917529:GEM917534 GOH917529:GOI917534 GYD917529:GYE917534 HHZ917529:HIA917534 HRV917529:HRW917534 IBR917529:IBS917534 ILN917529:ILO917534 IVJ917529:IVK917534 JFF917529:JFG917534 JPB917529:JPC917534 JYX917529:JYY917534 KIT917529:KIU917534 KSP917529:KSQ917534 LCL917529:LCM917534 LMH917529:LMI917534 LWD917529:LWE917534 MFZ917529:MGA917534 MPV917529:MPW917534 MZR917529:MZS917534 NJN917529:NJO917534 NTJ917529:NTK917534 ODF917529:ODG917534 ONB917529:ONC917534 OWX917529:OWY917534 PGT917529:PGU917534 PQP917529:PQQ917534 QAL917529:QAM917534 QKH917529:QKI917534 QUD917529:QUE917534 RDZ917529:REA917534 RNV917529:RNW917534 RXR917529:RXS917534 SHN917529:SHO917534 SRJ917529:SRK917534 TBF917529:TBG917534 TLB917529:TLC917534 TUX917529:TUY917534 UET917529:UEU917534 UOP917529:UOQ917534 UYL917529:UYM917534 VIH917529:VII917534 VSD917529:VSE917534 WBZ917529:WCA917534 WLV917529:WLW917534 WVR917529:WVS917534 L983065:M983070 JF983065:JG983070 TB983065:TC983070 ACX983065:ACY983070 AMT983065:AMU983070 AWP983065:AWQ983070 BGL983065:BGM983070 BQH983065:BQI983070 CAD983065:CAE983070 CJZ983065:CKA983070 CTV983065:CTW983070 DDR983065:DDS983070 DNN983065:DNO983070 DXJ983065:DXK983070 EHF983065:EHG983070 ERB983065:ERC983070 FAX983065:FAY983070 FKT983065:FKU983070 FUP983065:FUQ983070 GEL983065:GEM983070 GOH983065:GOI983070 GYD983065:GYE983070 HHZ983065:HIA983070 HRV983065:HRW983070 IBR983065:IBS983070 ILN983065:ILO983070 IVJ983065:IVK983070 JFF983065:JFG983070 JPB983065:JPC983070 JYX983065:JYY983070 KIT983065:KIU983070 KSP983065:KSQ983070 LCL983065:LCM983070 LMH983065:LMI983070 LWD983065:LWE983070 MFZ983065:MGA983070 MPV983065:MPW983070 MZR983065:MZS983070 NJN983065:NJO983070 NTJ983065:NTK983070 ODF983065:ODG983070 ONB983065:ONC983070 OWX983065:OWY983070 PGT983065:PGU983070 PQP983065:PQQ983070 QAL983065:QAM983070 QKH983065:QKI983070 QUD983065:QUE983070 RDZ983065:REA983070 RNV983065:RNW983070 RXR983065:RXS983070 SHN983065:SHO983070 SRJ983065:SRK983070 TBF983065:TBG983070 TLB983065:TLC983070 TUX983065:TUY983070 UET983065:UEU983070 UOP983065:UOQ983070 UYL983065:UYM983070 VIH983065:VII983070 VSD983065:VSE983070 WBZ983065:WCA983070 WLV983065:WLW983070 J27:K30 J12:J25 L25:M30">
      <formula1>1</formula1>
      <formula2>999999</formula2>
    </dataValidation>
    <dataValidation allowBlank="1" showErrorMessage="1" sqref="K12:K23 K25"/>
  </dataValidations>
  <pageMargins left="0.98425196850393704" right="0.59055118110236227" top="0.78740157480314965" bottom="0.78740157480314965" header="0" footer="0"/>
  <pageSetup paperSize="9" scale="96" orientation="portrait" r:id="rId1"/>
  <headerFooter alignWithMargins="0"/>
  <rowBreaks count="1" manualBreakCount="1">
    <brk id="44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2019-04-19T22:25:41Z</cp:lastPrinted>
  <dcterms:created xsi:type="dcterms:W3CDTF">2017-05-06T11:14:07Z</dcterms:created>
  <dcterms:modified xsi:type="dcterms:W3CDTF">2020-08-31T13:04:23Z</dcterms:modified>
</cp:coreProperties>
</file>