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earthquake" sheetId="1" r:id="rId1"/>
    <sheet name="Magnitude" sheetId="4" r:id="rId2"/>
  </sheets>
  <definedNames>
    <definedName name="_xlnm.Print_Area" localSheetId="0">earthquake!$B$2:$I$66</definedName>
    <definedName name="_xlnm.Print_Area" localSheetId="1">Magnitude!$B$2:$O$29</definedName>
  </definedNames>
  <calcPr calcId="145621"/>
</workbook>
</file>

<file path=xl/calcChain.xml><?xml version="1.0" encoding="utf-8"?>
<calcChain xmlns="http://schemas.openxmlformats.org/spreadsheetml/2006/main">
  <c r="T24" i="4" l="1"/>
  <c r="U21" i="4"/>
  <c r="T21" i="4"/>
  <c r="U15" i="4"/>
  <c r="T15" i="4"/>
  <c r="C14" i="4"/>
  <c r="B14" i="4" s="1"/>
  <c r="U13" i="4"/>
  <c r="U12" i="4" s="1"/>
  <c r="E13" i="4"/>
  <c r="B16" i="4" l="1"/>
  <c r="H16" i="4" s="1"/>
  <c r="B18" i="4"/>
  <c r="H18" i="4" s="1"/>
  <c r="B15" i="4"/>
  <c r="H15" i="4" s="1"/>
  <c r="B17" i="4"/>
  <c r="H17" i="4" s="1"/>
  <c r="G38" i="1" l="1"/>
  <c r="G37" i="1"/>
  <c r="G36" i="1"/>
</calcChain>
</file>

<file path=xl/sharedStrings.xml><?xml version="1.0" encoding="utf-8"?>
<sst xmlns="http://schemas.openxmlformats.org/spreadsheetml/2006/main" count="140" uniqueCount="137">
  <si>
    <t>・ 震度の算出式</t>
    <phoneticPr fontId="1"/>
  </si>
  <si>
    <t>　　 　① 3つの時間領域信号をフーリエ変換によってそれぞれ3つの周波数領域信号に変換する。</t>
    <phoneticPr fontId="1"/>
  </si>
  <si>
    <t>　 　　② 3つの周波数領域信号それぞれに、順に以下のフィルタリング処理を施す（ただし、f は周波数）。</t>
    <phoneticPr fontId="1"/>
  </si>
  <si>
    <t>　 　　④ 上下動・南北動・東西動の3成分を合成し、1つの合成加速度をつくる。</t>
    <phoneticPr fontId="1"/>
  </si>
  <si>
    <t>　 　　⑤ 合成加速度の絶対値がある値 a以上になる時間の合計がちょうど0.3秒であるような a を求める。</t>
    <phoneticPr fontId="1"/>
  </si>
  <si>
    <t>　 　　⑥ I=2 log a+0.94 を計算する。</t>
    <phoneticPr fontId="1"/>
  </si>
  <si>
    <t>　 　　⑦ I の小数点以下第3位を四捨五入し、小数点以下第2位を切り捨てたものを、計測震度とする。</t>
    <phoneticPr fontId="1"/>
  </si>
  <si>
    <t>　 　　　　切り捨てられるかによりさらに弱と強に分けられる。</t>
    <phoneticPr fontId="1"/>
  </si>
  <si>
    <t>・ 計測震度と加速度・速度</t>
    <phoneticPr fontId="1"/>
  </si>
  <si>
    <t>加速度[gal]　　0.8以下　 0.8～2.5　 2.5～8.0　 8.0～25　 25～80　 80～250　 250～400　 400以上</t>
    <rPh sb="0" eb="3">
      <t>カソクド</t>
    </rPh>
    <rPh sb="13" eb="15">
      <t>イカ</t>
    </rPh>
    <rPh sb="70" eb="72">
      <t>イジョウ</t>
    </rPh>
    <phoneticPr fontId="1"/>
  </si>
  <si>
    <t>震　度　　　　　　　０　　　　　　１　　　　　 ２　　　　　 ３　　　　　４　　　　　５　　　　　　６　　　　　　７</t>
    <rPh sb="0" eb="1">
      <t>シン</t>
    </rPh>
    <rPh sb="2" eb="3">
      <t>ド</t>
    </rPh>
    <phoneticPr fontId="1"/>
  </si>
  <si>
    <t>・ 震度別の周囲の様子と被害</t>
    <phoneticPr fontId="1"/>
  </si>
  <si>
    <t>屋内</t>
    <rPh sb="0" eb="2">
      <t>オクナイ</t>
    </rPh>
    <phoneticPr fontId="1"/>
  </si>
  <si>
    <t>屋外</t>
    <rPh sb="0" eb="2">
      <t>オクガイ</t>
    </rPh>
    <phoneticPr fontId="1"/>
  </si>
  <si>
    <t>建物</t>
    <rPh sb="0" eb="2">
      <t>タテモノ</t>
    </rPh>
    <phoneticPr fontId="1"/>
  </si>
  <si>
    <t>設備インフラ</t>
    <rPh sb="0" eb="2">
      <t>セツビ</t>
    </rPh>
    <phoneticPr fontId="1"/>
  </si>
  <si>
    <t>地形</t>
    <rPh sb="0" eb="2">
      <t>チケイ</t>
    </rPh>
    <phoneticPr fontId="1"/>
  </si>
  <si>
    <t>震</t>
    <rPh sb="0" eb="1">
      <t>シン</t>
    </rPh>
    <phoneticPr fontId="1"/>
  </si>
  <si>
    <t>度</t>
    <phoneticPr fontId="1"/>
  </si>
  <si>
    <t>地震計が検知し、人は揺れを感じない</t>
    <rPh sb="0" eb="3">
      <t>ジシンケイ</t>
    </rPh>
    <rPh sb="4" eb="6">
      <t>ケンチ</t>
    </rPh>
    <rPh sb="8" eb="9">
      <t>ヒト</t>
    </rPh>
    <rPh sb="10" eb="11">
      <t>ユ</t>
    </rPh>
    <rPh sb="13" eb="14">
      <t>カン</t>
    </rPh>
    <phoneticPr fontId="1"/>
  </si>
  <si>
    <t>変化は無い</t>
    <rPh sb="0" eb="2">
      <t>ヘンカ</t>
    </rPh>
    <rPh sb="3" eb="4">
      <t>ナ</t>
    </rPh>
    <phoneticPr fontId="1"/>
  </si>
  <si>
    <t>地震や揺れに敏感もしくは過敏な限られた一部の人が、地震に気付く</t>
    <rPh sb="0" eb="2">
      <t>ジシン</t>
    </rPh>
    <rPh sb="3" eb="4">
      <t>ユ</t>
    </rPh>
    <rPh sb="6" eb="8">
      <t>ビンカン</t>
    </rPh>
    <rPh sb="12" eb="14">
      <t>カビン</t>
    </rPh>
    <rPh sb="15" eb="16">
      <t>カギ</t>
    </rPh>
    <rPh sb="19" eb="21">
      <t>イチブ</t>
    </rPh>
    <rPh sb="22" eb="23">
      <t>ヒト</t>
    </rPh>
    <rPh sb="25" eb="27">
      <t>ジシン</t>
    </rPh>
    <rPh sb="28" eb="30">
      <t>キヅ</t>
    </rPh>
    <phoneticPr fontId="1"/>
  </si>
  <si>
    <t>地震や揺れに敏感な一部の人が、地震に気付く</t>
    <rPh sb="0" eb="2">
      <t>ジシン</t>
    </rPh>
    <rPh sb="3" eb="4">
      <t>ユ</t>
    </rPh>
    <rPh sb="6" eb="8">
      <t>ビンカン</t>
    </rPh>
    <rPh sb="9" eb="11">
      <t>イチブ</t>
    </rPh>
    <rPh sb="12" eb="13">
      <t>ヒト</t>
    </rPh>
    <rPh sb="15" eb="17">
      <t>ジシン</t>
    </rPh>
    <rPh sb="18" eb="20">
      <t>キヅ</t>
    </rPh>
    <phoneticPr fontId="1"/>
  </si>
  <si>
    <t xml:space="preserve"> </t>
    <phoneticPr fontId="1"/>
  </si>
  <si>
    <r>
      <rPr>
        <sz val="9"/>
        <color theme="1"/>
        <rFont val="HGP明朝B"/>
        <family val="1"/>
        <charset val="128"/>
      </rPr>
      <t>　　　1 gal (ガル) ＝ 1 [cm／sec</t>
    </r>
    <r>
      <rPr>
        <vertAlign val="superscript"/>
        <sz val="9"/>
        <color theme="1"/>
        <rFont val="HGP明朝B"/>
        <family val="1"/>
        <charset val="128"/>
      </rPr>
      <t>2</t>
    </r>
    <r>
      <rPr>
        <sz val="9"/>
        <color theme="1"/>
        <rFont val="HGP明朝B"/>
        <family val="1"/>
        <charset val="128"/>
      </rPr>
      <t>]　    　　1 G (ジー) ＝ 9.</t>
    </r>
    <r>
      <rPr>
        <vertAlign val="superscript"/>
        <sz val="9"/>
        <color theme="1"/>
        <rFont val="HGP明朝B"/>
        <family val="1"/>
        <charset val="128"/>
      </rPr>
      <t>80665</t>
    </r>
    <r>
      <rPr>
        <sz val="9"/>
        <color theme="1"/>
        <rFont val="HGP明朝B"/>
        <family val="1"/>
        <charset val="128"/>
      </rPr>
      <t xml:space="preserve"> [m／sec</t>
    </r>
    <r>
      <rPr>
        <vertAlign val="superscript"/>
        <sz val="9"/>
        <color theme="1"/>
        <rFont val="HGP明朝B"/>
        <family val="1"/>
        <charset val="128"/>
      </rPr>
      <t>2</t>
    </r>
    <r>
      <rPr>
        <sz val="9"/>
        <color theme="1"/>
        <rFont val="HGP明朝B"/>
        <family val="1"/>
        <charset val="128"/>
      </rPr>
      <t>]</t>
    </r>
    <phoneticPr fontId="1"/>
  </si>
  <si>
    <r>
      <rPr>
        <sz val="9"/>
        <color theme="1"/>
        <rFont val="HGP明朝B"/>
        <family val="1"/>
        <charset val="128"/>
      </rPr>
      <t>　　　重力加速度Ｇ [地球の地表付近における物体の質量に比例する重力]＝980.</t>
    </r>
    <r>
      <rPr>
        <vertAlign val="superscript"/>
        <sz val="9"/>
        <color theme="1"/>
        <rFont val="HGP明朝B"/>
        <family val="1"/>
        <charset val="128"/>
      </rPr>
      <t>665</t>
    </r>
    <r>
      <rPr>
        <sz val="9"/>
        <color theme="1"/>
        <rFont val="HGP明朝B"/>
        <family val="1"/>
        <charset val="128"/>
      </rPr>
      <t xml:space="preserve"> gal [cm／sec</t>
    </r>
    <r>
      <rPr>
        <vertAlign val="superscript"/>
        <sz val="9"/>
        <color theme="1"/>
        <rFont val="HGP明朝B"/>
        <family val="1"/>
        <charset val="128"/>
      </rPr>
      <t>2</t>
    </r>
    <r>
      <rPr>
        <sz val="9"/>
        <color theme="1"/>
        <rFont val="HGP明朝B"/>
        <family val="1"/>
        <charset val="128"/>
      </rPr>
      <t>]</t>
    </r>
    <rPh sb="3" eb="5">
      <t>ジュウリョク</t>
    </rPh>
    <rPh sb="5" eb="8">
      <t>カソクド</t>
    </rPh>
    <rPh sb="32" eb="34">
      <t>ジュウリョク</t>
    </rPh>
    <phoneticPr fontId="1"/>
  </si>
  <si>
    <t>多くの人が地震であることに気付き、睡眠中の人の一部は目を覚ます</t>
    <rPh sb="0" eb="1">
      <t>オオ</t>
    </rPh>
    <rPh sb="3" eb="4">
      <t>ヒト</t>
    </rPh>
    <rPh sb="5" eb="7">
      <t>ジシン</t>
    </rPh>
    <rPh sb="13" eb="15">
      <t>キヅ</t>
    </rPh>
    <phoneticPr fontId="1"/>
  </si>
  <si>
    <t>風が無い時も電線が少し揺れる</t>
    <rPh sb="0" eb="1">
      <t>カゼ</t>
    </rPh>
    <rPh sb="2" eb="3">
      <t>ナ</t>
    </rPh>
    <rPh sb="4" eb="5">
      <t>トキ</t>
    </rPh>
    <rPh sb="6" eb="8">
      <t>デンセン</t>
    </rPh>
    <rPh sb="9" eb="10">
      <t>スコ</t>
    </rPh>
    <rPh sb="11" eb="12">
      <t>ユ</t>
    </rPh>
    <phoneticPr fontId="1"/>
  </si>
  <si>
    <t>殆んどの人が恐怖を感じ、睡眠中の人の殆んどが目を覚ます</t>
    <rPh sb="4" eb="5">
      <t>ヒト</t>
    </rPh>
    <rPh sb="6" eb="8">
      <t>キョウフ</t>
    </rPh>
    <rPh sb="9" eb="10">
      <t>カン</t>
    </rPh>
    <rPh sb="18" eb="19">
      <t>ホト</t>
    </rPh>
    <phoneticPr fontId="1"/>
  </si>
  <si>
    <t>古い木造家屋ではガラスが振れ、老朽家屋では柱と壁に隙間が生じる</t>
    <rPh sb="0" eb="1">
      <t>フル</t>
    </rPh>
    <rPh sb="2" eb="4">
      <t>モクゾウ</t>
    </rPh>
    <rPh sb="4" eb="6">
      <t>カオク</t>
    </rPh>
    <rPh sb="12" eb="13">
      <t>フ</t>
    </rPh>
    <phoneticPr fontId="1"/>
  </si>
  <si>
    <t>一部のエレベーターは地震感知後、停止する</t>
    <rPh sb="0" eb="2">
      <t>イチブ</t>
    </rPh>
    <rPh sb="10" eb="12">
      <t>ジシン</t>
    </rPh>
    <rPh sb="12" eb="14">
      <t>カンチ</t>
    </rPh>
    <rPh sb="14" eb="15">
      <t>ゴ</t>
    </rPh>
    <rPh sb="16" eb="18">
      <t>テイシ</t>
    </rPh>
    <phoneticPr fontId="1"/>
  </si>
  <si>
    <t>5弱</t>
    <rPh sb="1" eb="2">
      <t>ジャク</t>
    </rPh>
    <phoneticPr fontId="1"/>
  </si>
  <si>
    <t>5強</t>
    <rPh sb="1" eb="2">
      <t>キョウ</t>
    </rPh>
    <phoneticPr fontId="1"/>
  </si>
  <si>
    <t>６弱</t>
    <rPh sb="1" eb="2">
      <t>ジャク</t>
    </rPh>
    <phoneticPr fontId="1"/>
  </si>
  <si>
    <t>６強</t>
    <rPh sb="1" eb="2">
      <t>キョウ</t>
    </rPh>
    <phoneticPr fontId="1"/>
  </si>
  <si>
    <t>殆んどの人が恐怖を感じ、身の安全を図ろうとする。歩行に支障が出始める</t>
    <phoneticPr fontId="1"/>
  </si>
  <si>
    <t>歩行中にふらつく</t>
    <phoneticPr fontId="1"/>
  </si>
  <si>
    <t>電線の揺れがハッキリ確認できる。歩いていて揺れを感じる</t>
    <rPh sb="0" eb="2">
      <t>デンセン</t>
    </rPh>
    <rPh sb="3" eb="4">
      <t>ユ</t>
    </rPh>
    <rPh sb="10" eb="12">
      <t>カクニン</t>
    </rPh>
    <phoneticPr fontId="1"/>
  </si>
  <si>
    <t>地中埋設された老朽化が著しい水道本管は、接合部が緩み、断水する地域が現れる
エレベーターは停止し、点検を行わなければ運転再開はできない</t>
    <phoneticPr fontId="1"/>
  </si>
  <si>
    <t>軟弱な地盤では亀裂が生じることがある。
山地で落石、小さな崩壊が生じることがある</t>
    <phoneticPr fontId="1"/>
  </si>
  <si>
    <t>恐怖を感じ、たいていの人が行動を中断する
食器棚などの棚の中にあるものが落ちてくる</t>
    <phoneticPr fontId="1"/>
  </si>
  <si>
    <t>窓ガラスが割れたり、補強していないブロック塀が落ちてくる
道路にも被害が出てくる</t>
    <phoneticPr fontId="1"/>
  </si>
  <si>
    <t>停電する家庭が出てくる
ガス・水道管に被害が出て、利用できなくなる</t>
    <phoneticPr fontId="1"/>
  </si>
  <si>
    <t>立っていることが困難になる。固定していない重い家具の多くが動いたり転倒する。開かなくなるドアが多い。</t>
    <phoneticPr fontId="1"/>
  </si>
  <si>
    <t>かなりの建物で、窓ガラスが割れたり、壁のタイルが剥がれ落ちたりする</t>
    <phoneticPr fontId="1"/>
  </si>
  <si>
    <t>一部の列車が脱線する
エレベーターは機器や昇降路（シャフト）が損傷し、乗客が長時間閉じ込められることもある</t>
    <phoneticPr fontId="1"/>
  </si>
  <si>
    <t>立っていることができず､はわないと動くことができない</t>
    <phoneticPr fontId="1"/>
  </si>
  <si>
    <t>多くの建物で、壁のタイルが剥がれたり、また窓ガラスが割れたりして落下する</t>
    <phoneticPr fontId="1"/>
  </si>
  <si>
    <t>ガス管、水道の配水設備に被害が出、広い範囲でガス・水道が止まることがある
一部の地域で停電する</t>
    <phoneticPr fontId="1"/>
  </si>
  <si>
    <t>震央付近の地域では地割れが確認でき、断層が地表に現れる事もある</t>
    <phoneticPr fontId="1"/>
  </si>
  <si>
    <t>落下物や揺れに翻弄され、自由意思で行動できない</t>
    <phoneticPr fontId="1"/>
  </si>
  <si>
    <t>耐震性の高い住宅・建物でも傾いたり、大きく破壊されるものがある</t>
    <phoneticPr fontId="1"/>
  </si>
  <si>
    <t>細い中木や高木は根元から折れるものがある
ほとんどの建物で外壁タイルは剥離、窓ガラスは割れ、地上に落下する</t>
    <phoneticPr fontId="1"/>
  </si>
  <si>
    <t>電気・ガス・水道等の主要ライフラインの供給が停止する
多くの道路の表装がめくれ、通行が困難になる</t>
    <phoneticPr fontId="1"/>
  </si>
  <si>
    <t>大きな地割れが生じる、地すべり・山崩れが発生する
地表部の隆起・沈降等で地形が変形する</t>
    <phoneticPr fontId="1"/>
  </si>
  <si>
    <r>
      <rPr>
        <sz val="9"/>
        <color rgb="FFC00000"/>
        <rFont val="HG明朝B"/>
        <family val="1"/>
        <charset val="128"/>
      </rPr>
      <t>木造</t>
    </r>
    <r>
      <rPr>
        <sz val="9"/>
        <color theme="1"/>
        <rFont val="HG明朝B"/>
        <family val="1"/>
        <charset val="128"/>
      </rPr>
      <t xml:space="preserve">：耐震性の低い家屋では、壁には亀裂が入り、柱の継手部分が破壊する
</t>
    </r>
    <r>
      <rPr>
        <sz val="9"/>
        <color rgb="FFC00000"/>
        <rFont val="HG明朝B"/>
        <family val="1"/>
        <charset val="128"/>
      </rPr>
      <t>RC造</t>
    </r>
    <r>
      <rPr>
        <sz val="9"/>
        <color theme="1"/>
        <rFont val="HG明朝B"/>
        <family val="1"/>
        <charset val="128"/>
      </rPr>
      <t>：耐震性を謳っている家屋では柱や梁などの接合部分の軋む音が鳴る</t>
    </r>
    <phoneticPr fontId="1"/>
  </si>
  <si>
    <r>
      <rPr>
        <sz val="9"/>
        <color rgb="FFC00000"/>
        <rFont val="HG明朝B"/>
        <family val="1"/>
        <charset val="128"/>
      </rPr>
      <t>木造</t>
    </r>
    <r>
      <rPr>
        <sz val="9"/>
        <color theme="1"/>
        <rFont val="HG明朝B"/>
        <family val="1"/>
        <charset val="128"/>
      </rPr>
      <t xml:space="preserve">：耐震性の低い住宅では壁や柱が破壊するものがある
</t>
    </r>
    <r>
      <rPr>
        <sz val="9"/>
        <color rgb="FFC00000"/>
        <rFont val="HG明朝B"/>
        <family val="1"/>
        <charset val="128"/>
      </rPr>
      <t>RC造</t>
    </r>
    <r>
      <rPr>
        <sz val="9"/>
        <color theme="1"/>
        <rFont val="HG明朝B"/>
        <family val="1"/>
        <charset val="128"/>
      </rPr>
      <t>：耐震性の低い建物では、壁や柱に大きな亀裂が入るものがある</t>
    </r>
    <phoneticPr fontId="1"/>
  </si>
  <si>
    <r>
      <rPr>
        <sz val="9"/>
        <color rgb="FFC00000"/>
        <rFont val="HG明朝B"/>
        <family val="1"/>
        <charset val="128"/>
      </rPr>
      <t>木造</t>
    </r>
    <r>
      <rPr>
        <sz val="9"/>
        <color theme="1"/>
        <rFont val="HG明朝B"/>
        <family val="1"/>
        <charset val="128"/>
      </rPr>
      <t xml:space="preserve">：耐震性の低い住宅は倒壊するものがある
</t>
    </r>
    <r>
      <rPr>
        <sz val="9"/>
        <color rgb="FFC00000"/>
        <rFont val="HG明朝B"/>
        <family val="1"/>
        <charset val="128"/>
      </rPr>
      <t>RC造</t>
    </r>
    <r>
      <rPr>
        <sz val="9"/>
        <color theme="1"/>
        <rFont val="HG明朝B"/>
        <family val="1"/>
        <charset val="128"/>
      </rPr>
      <t>：耐震性の低い建物では、壁や柱が破壊されるものがある</t>
    </r>
    <phoneticPr fontId="1"/>
  </si>
  <si>
    <r>
      <rPr>
        <sz val="9"/>
        <color rgb="FFC00000"/>
        <rFont val="HG明朝B"/>
        <family val="1"/>
        <charset val="128"/>
      </rPr>
      <t>木造</t>
    </r>
    <r>
      <rPr>
        <sz val="9"/>
        <color theme="1"/>
        <rFont val="HG明朝B"/>
        <family val="1"/>
        <charset val="128"/>
      </rPr>
      <t xml:space="preserve">：耐震性の低い住宅は倒壊するものが多い
</t>
    </r>
    <r>
      <rPr>
        <sz val="9"/>
        <color rgb="FFC00000"/>
        <rFont val="HG明朝B"/>
        <family val="1"/>
        <charset val="128"/>
      </rPr>
      <t>RC造</t>
    </r>
    <r>
      <rPr>
        <sz val="9"/>
        <color theme="1"/>
        <rFont val="HG明朝B"/>
        <family val="1"/>
        <charset val="128"/>
      </rPr>
      <t>：耐震性の低い建物は倒壊するものがある</t>
    </r>
    <phoneticPr fontId="1"/>
  </si>
  <si>
    <t>　 　　③ フィルタ処理した３つの周波数領域信号をそれぞれ逆フーリエ変換によって３つの時間領域（加速度）信号に</t>
    <phoneticPr fontId="1"/>
  </si>
  <si>
    <t>　 　　　　戻す。</t>
    <rPh sb="6" eb="7">
      <t>モド</t>
    </rPh>
    <phoneticPr fontId="1"/>
  </si>
  <si>
    <t>　 　　⑧ 計測震度を四捨五入したもの（ただし負なら 0、8以上は7）を ０から７ までの震度階級とする。震度５と６では</t>
    <phoneticPr fontId="1"/>
  </si>
  <si>
    <t>　 　　　　切り上げられるか切り捨てられるかによりさらに弱と強に分けられる。</t>
    <phoneticPr fontId="1"/>
  </si>
  <si>
    <t xml:space="preserve">   気象庁などが用いている震度計では、加速度の時間領域信号として上下動・南北動・東西</t>
    <phoneticPr fontId="1"/>
  </si>
  <si>
    <r>
      <rPr>
        <sz val="6"/>
        <color theme="1"/>
        <rFont val="HG明朝B"/>
        <family val="1"/>
        <charset val="128"/>
      </rPr>
      <t xml:space="preserve">     </t>
    </r>
    <r>
      <rPr>
        <sz val="10"/>
        <color theme="1"/>
        <rFont val="HG明朝B"/>
        <family val="1"/>
        <charset val="128"/>
      </rPr>
      <t>動の３成分を計測し、以下のプロセスで震度を算出する。</t>
    </r>
    <phoneticPr fontId="1"/>
  </si>
  <si>
    <r>
      <t>　  　　 　　ローカット（低域除去）フィルタ：√1-exp{-(f／0.5)</t>
    </r>
    <r>
      <rPr>
        <vertAlign val="superscript"/>
        <sz val="9"/>
        <color theme="1"/>
        <rFont val="HGP明朝B"/>
        <family val="1"/>
        <charset val="128"/>
      </rPr>
      <t>2</t>
    </r>
    <r>
      <rPr>
        <sz val="8"/>
        <color theme="1"/>
        <rFont val="HGP明朝B"/>
        <family val="1"/>
        <charset val="128"/>
      </rPr>
      <t>}　を畳み込む。</t>
    </r>
    <phoneticPr fontId="1"/>
  </si>
  <si>
    <r>
      <t>　  　 　　　ハイカットフィルタ：1／√(1+0.694x</t>
    </r>
    <r>
      <rPr>
        <vertAlign val="superscript"/>
        <sz val="9"/>
        <color theme="1"/>
        <rFont val="HGP明朝B"/>
        <family val="1"/>
        <charset val="128"/>
      </rPr>
      <t>2</t>
    </r>
    <r>
      <rPr>
        <sz val="8"/>
        <color theme="1"/>
        <rFont val="HGP明朝B"/>
        <family val="1"/>
        <charset val="128"/>
      </rPr>
      <t>+0.241x</t>
    </r>
    <r>
      <rPr>
        <vertAlign val="superscript"/>
        <sz val="9"/>
        <color theme="1"/>
        <rFont val="HGP明朝B"/>
        <family val="1"/>
        <charset val="128"/>
      </rPr>
      <t>4</t>
    </r>
    <r>
      <rPr>
        <sz val="8"/>
        <color theme="1"/>
        <rFont val="HGP明朝B"/>
        <family val="1"/>
        <charset val="128"/>
      </rPr>
      <t>+0.0557x</t>
    </r>
    <r>
      <rPr>
        <vertAlign val="superscript"/>
        <sz val="9"/>
        <color theme="1"/>
        <rFont val="HGP明朝B"/>
        <family val="1"/>
        <charset val="128"/>
      </rPr>
      <t>6</t>
    </r>
    <r>
      <rPr>
        <sz val="8"/>
        <color theme="1"/>
        <rFont val="HGP明朝B"/>
        <family val="1"/>
        <charset val="128"/>
      </rPr>
      <t>+0.009664x</t>
    </r>
    <r>
      <rPr>
        <vertAlign val="superscript"/>
        <sz val="9"/>
        <color theme="1"/>
        <rFont val="HGP明朝B"/>
        <family val="1"/>
        <charset val="128"/>
      </rPr>
      <t>8</t>
    </r>
    <r>
      <rPr>
        <sz val="8"/>
        <color theme="1"/>
        <rFont val="HGP明朝B"/>
        <family val="1"/>
        <charset val="128"/>
      </rPr>
      <t>+0.00134x</t>
    </r>
    <r>
      <rPr>
        <vertAlign val="superscript"/>
        <sz val="9"/>
        <color theme="1"/>
        <rFont val="HGP明朝B"/>
        <family val="1"/>
        <charset val="128"/>
      </rPr>
      <t>10</t>
    </r>
    <r>
      <rPr>
        <sz val="8"/>
        <color theme="1"/>
        <rFont val="HGP明朝B"/>
        <family val="1"/>
        <charset val="128"/>
      </rPr>
      <t>+0.000755x</t>
    </r>
    <r>
      <rPr>
        <vertAlign val="superscript"/>
        <sz val="9"/>
        <color theme="1"/>
        <rFont val="HGP明朝B"/>
        <family val="1"/>
        <charset val="128"/>
      </rPr>
      <t>12</t>
    </r>
    <r>
      <rPr>
        <sz val="8"/>
        <color theme="1"/>
        <rFont val="HGP明朝B"/>
        <family val="1"/>
        <charset val="128"/>
      </rPr>
      <t>) [ただし、x=f/10）を畳み込む]</t>
    </r>
    <phoneticPr fontId="1"/>
  </si>
  <si>
    <t>　　 　 　 　周期効果フィルタ： √(1／f) を畳み込む。</t>
    <phoneticPr fontId="1"/>
  </si>
  <si>
    <r>
      <t>・ マグニチュード (</t>
    </r>
    <r>
      <rPr>
        <b/>
        <sz val="11"/>
        <color theme="1"/>
        <rFont val="Times New Roman"/>
        <family val="1"/>
      </rPr>
      <t>Magnitude</t>
    </r>
    <r>
      <rPr>
        <sz val="11"/>
        <color theme="1"/>
        <rFont val="HGP明朝B"/>
        <family val="1"/>
        <charset val="128"/>
      </rPr>
      <t>)</t>
    </r>
    <phoneticPr fontId="1"/>
  </si>
  <si>
    <t>　 　 M (マグニチュード) ： 地震が発するエネルギーの大きさ E（単位：ジュール）</t>
    <phoneticPr fontId="1"/>
  </si>
  <si>
    <r>
      <rPr>
        <b/>
        <sz val="9"/>
        <color theme="1"/>
        <rFont val="HGP明朝B"/>
        <family val="1"/>
        <charset val="128"/>
      </rPr>
      <t>　</t>
    </r>
    <r>
      <rPr>
        <b/>
        <sz val="9"/>
        <color theme="1"/>
        <rFont val="Times New Roman"/>
        <family val="1"/>
      </rPr>
      <t xml:space="preserve"> </t>
    </r>
    <r>
      <rPr>
        <b/>
        <sz val="9"/>
        <color theme="1"/>
        <rFont val="HGP明朝B"/>
        <family val="1"/>
        <charset val="128"/>
      </rPr>
      <t>　</t>
    </r>
    <r>
      <rPr>
        <b/>
        <sz val="9"/>
        <color theme="1"/>
        <rFont val="Times New Roman"/>
        <family val="1"/>
      </rPr>
      <t xml:space="preserve"> log </t>
    </r>
    <r>
      <rPr>
        <b/>
        <sz val="9"/>
        <color theme="1"/>
        <rFont val="HGP明朝B"/>
        <family val="1"/>
        <charset val="128"/>
      </rPr>
      <t>Ｅ＝</t>
    </r>
    <r>
      <rPr>
        <b/>
        <sz val="9"/>
        <color theme="1"/>
        <rFont val="Times New Roman"/>
        <family val="1"/>
      </rPr>
      <t>4.8</t>
    </r>
    <r>
      <rPr>
        <b/>
        <sz val="9"/>
        <color theme="1"/>
        <rFont val="HGP明朝B"/>
        <family val="1"/>
        <charset val="128"/>
      </rPr>
      <t>＋</t>
    </r>
    <r>
      <rPr>
        <b/>
        <sz val="9"/>
        <color theme="1"/>
        <rFont val="Times New Roman"/>
        <family val="1"/>
      </rPr>
      <t>1.5</t>
    </r>
    <r>
      <rPr>
        <b/>
        <sz val="9"/>
        <color theme="1"/>
        <rFont val="HGP明朝B"/>
        <family val="1"/>
        <charset val="128"/>
      </rPr>
      <t>Ｍ</t>
    </r>
    <r>
      <rPr>
        <b/>
        <sz val="9"/>
        <color theme="1"/>
        <rFont val="Times New Roman"/>
        <family val="1"/>
      </rPr>
      <t xml:space="preserve"> </t>
    </r>
    <r>
      <rPr>
        <sz val="9"/>
        <color theme="1"/>
        <rFont val="Times New Roman"/>
        <family val="1"/>
      </rPr>
      <t>[</t>
    </r>
    <r>
      <rPr>
        <sz val="9"/>
        <color theme="1"/>
        <rFont val="HGP明朝B"/>
        <family val="1"/>
        <charset val="128"/>
      </rPr>
      <t>Ｊ</t>
    </r>
    <r>
      <rPr>
        <sz val="9"/>
        <color theme="1"/>
        <rFont val="Times New Roman"/>
        <family val="1"/>
      </rPr>
      <t xml:space="preserve">] </t>
    </r>
    <phoneticPr fontId="1"/>
  </si>
  <si>
    <r>
      <t>Magnitude</t>
    </r>
    <r>
      <rPr>
        <b/>
        <sz val="9"/>
        <color theme="1"/>
        <rFont val="ＭＳ Ｐ明朝"/>
        <family val="1"/>
        <charset val="128"/>
      </rPr>
      <t>＝</t>
    </r>
    <r>
      <rPr>
        <b/>
        <sz val="9"/>
        <color theme="1"/>
        <rFont val="Times New Roman"/>
        <family val="1"/>
      </rPr>
      <t>5</t>
    </r>
    <r>
      <rPr>
        <b/>
        <sz val="9"/>
        <color theme="1"/>
        <rFont val="ＭＳ Ｐ明朝"/>
        <family val="1"/>
        <charset val="128"/>
      </rPr>
      <t>　　Ｅ＝</t>
    </r>
    <phoneticPr fontId="1"/>
  </si>
  <si>
    <r>
      <t>Magnitude</t>
    </r>
    <r>
      <rPr>
        <b/>
        <sz val="9"/>
        <color theme="1"/>
        <rFont val="ＭＳ Ｐ明朝"/>
        <family val="1"/>
        <charset val="128"/>
      </rPr>
      <t>＝</t>
    </r>
    <r>
      <rPr>
        <b/>
        <sz val="9"/>
        <color theme="1"/>
        <rFont val="Times New Roman"/>
        <family val="1"/>
      </rPr>
      <t>7</t>
    </r>
    <r>
      <rPr>
        <b/>
        <sz val="9"/>
        <color theme="1"/>
        <rFont val="ＭＳ Ｐ明朝"/>
        <family val="1"/>
        <charset val="128"/>
      </rPr>
      <t>　　Ｅ＝</t>
    </r>
    <phoneticPr fontId="1"/>
  </si>
  <si>
    <r>
      <t>Magnitude</t>
    </r>
    <r>
      <rPr>
        <b/>
        <sz val="9"/>
        <color theme="1"/>
        <rFont val="ＭＳ Ｐ明朝"/>
        <family val="1"/>
        <charset val="128"/>
      </rPr>
      <t>＝</t>
    </r>
    <r>
      <rPr>
        <b/>
        <sz val="9"/>
        <color theme="1"/>
        <rFont val="Times New Roman"/>
        <family val="1"/>
      </rPr>
      <t>9</t>
    </r>
    <r>
      <rPr>
        <b/>
        <sz val="9"/>
        <color theme="1"/>
        <rFont val="ＭＳ Ｐ明朝"/>
        <family val="1"/>
        <charset val="128"/>
      </rPr>
      <t>　　Ｅ＝</t>
    </r>
    <phoneticPr fontId="1"/>
  </si>
  <si>
    <t xml:space="preserve">    これを電力量に換算すると、1 [KWh]＝1000×3600 [J] より､(6.3×10^16)／(1000×3600)≒1.75×10^10[KWh] </t>
    <phoneticPr fontId="1"/>
  </si>
  <si>
    <t xml:space="preserve">    (1.75×10^10)／(100×10000)≒17,500時間≒730日、平均２ [KW] の 住宅600万戸（オースラリア全土）に</t>
    <phoneticPr fontId="1"/>
  </si>
  <si>
    <t xml:space="preserve">    電力を供給するとした場合、(1.75×10^10)／(2×6,000,000) ≒ 1,458[時間]≒２ヶ月分になる。</t>
    <phoneticPr fontId="1"/>
  </si>
  <si>
    <t xml:space="preserve">    Ｅはマグニチュードが"１"大きいと10^1.5≒31.6倍、２なら10^3＝1,000倍になります。巨大地震Ｍ=８ の地震波</t>
    <phoneticPr fontId="1"/>
  </si>
  <si>
    <t xml:space="preserve">    エネルギーＥは、Ｅ＝10^(4.8＋1.5×8)＝10^16.8 ≒ 6. 3×10^16 [J] 　　  発電効率＝100％と仮定し、</t>
    <rPh sb="58" eb="60">
      <t>ハツデン</t>
    </rPh>
    <rPh sb="60" eb="62">
      <t>コウリツ</t>
    </rPh>
    <rPh sb="68" eb="70">
      <t>カテイ</t>
    </rPh>
    <phoneticPr fontId="1"/>
  </si>
  <si>
    <t xml:space="preserve">    となり、この発電を原子力発電所（出力100万 [KW]） の運転時間を求めると、</t>
    <phoneticPr fontId="1"/>
  </si>
  <si>
    <r>
      <t>地震（</t>
    </r>
    <r>
      <rPr>
        <b/>
        <sz val="14"/>
        <color theme="1"/>
        <rFont val="Times New Roman"/>
        <family val="1"/>
      </rPr>
      <t>Earthquake</t>
    </r>
    <r>
      <rPr>
        <sz val="14"/>
        <color theme="1"/>
        <rFont val="HGP明朝B"/>
        <family val="1"/>
        <charset val="128"/>
      </rPr>
      <t>）　　　</t>
    </r>
    <r>
      <rPr>
        <sz val="10"/>
        <color theme="1"/>
        <rFont val="HGP明朝B"/>
        <family val="1"/>
        <charset val="128"/>
      </rPr>
      <t>詳しくは、</t>
    </r>
    <r>
      <rPr>
        <b/>
        <sz val="10"/>
        <color theme="1"/>
        <rFont val="Times New Roman"/>
        <family val="1"/>
      </rPr>
      <t>wikipedia</t>
    </r>
    <r>
      <rPr>
        <sz val="10"/>
        <color theme="1"/>
        <rFont val="HGP明朝B"/>
        <family val="1"/>
        <charset val="128"/>
      </rPr>
      <t xml:space="preserve"> 参照</t>
    </r>
    <rPh sb="0" eb="2">
      <t>ジシン</t>
    </rPh>
    <rPh sb="17" eb="18">
      <t>クワ</t>
    </rPh>
    <rPh sb="32" eb="34">
      <t>サンショウ</t>
    </rPh>
    <phoneticPr fontId="1"/>
  </si>
  <si>
    <t>2016.11/14</t>
    <phoneticPr fontId="1"/>
  </si>
  <si>
    <t>2019.03/27</t>
    <phoneticPr fontId="1"/>
  </si>
  <si>
    <t>15 mg</t>
    <phoneticPr fontId="1"/>
  </si>
  <si>
    <t>マグニチュード計算</t>
    <rPh sb="7" eb="9">
      <t>ケイサン</t>
    </rPh>
    <phoneticPr fontId="1"/>
  </si>
  <si>
    <t>83 mg</t>
    <phoneticPr fontId="1"/>
  </si>
  <si>
    <t>0.48 g</t>
    <phoneticPr fontId="1"/>
  </si>
  <si>
    <t>2.6 g</t>
    <phoneticPr fontId="1"/>
  </si>
  <si>
    <r>
      <rPr>
        <sz val="11"/>
        <color theme="1"/>
        <rFont val="HGP明朝B"/>
        <family val="1"/>
        <charset val="128"/>
      </rPr>
      <t xml:space="preserve">マグニチュード(Magnitude) Ｍ </t>
    </r>
    <r>
      <rPr>
        <sz val="11"/>
        <color theme="1"/>
        <rFont val="HG明朝B"/>
        <family val="1"/>
        <charset val="128"/>
      </rPr>
      <t>:</t>
    </r>
    <r>
      <rPr>
        <sz val="11"/>
        <color theme="1"/>
        <rFont val="HGP明朝B"/>
        <family val="1"/>
        <charset val="128"/>
      </rPr>
      <t xml:space="preserve"> 地震波エネルギーの指標値</t>
    </r>
    <rPh sb="23" eb="26">
      <t>ジシンハ</t>
    </rPh>
    <rPh sb="32" eb="34">
      <t>シヒョウ</t>
    </rPh>
    <rPh sb="34" eb="35">
      <t>チ</t>
    </rPh>
    <phoneticPr fontId="1"/>
  </si>
  <si>
    <t>15 g</t>
    <phoneticPr fontId="1"/>
  </si>
  <si>
    <t>84 g</t>
    <phoneticPr fontId="1"/>
  </si>
  <si>
    <r>
      <t>log</t>
    </r>
    <r>
      <rPr>
        <vertAlign val="subscript"/>
        <sz val="11"/>
        <color theme="1"/>
        <rFont val="HG明朝B"/>
        <family val="1"/>
        <charset val="128"/>
      </rPr>
      <t>10</t>
    </r>
    <r>
      <rPr>
        <sz val="11"/>
        <color theme="1"/>
        <rFont val="HG明朝B"/>
        <family val="1"/>
        <charset val="128"/>
      </rPr>
      <t>Ｅ＝4.8＋1.5Ｍ</t>
    </r>
    <r>
      <rPr>
        <sz val="6"/>
        <color theme="0"/>
        <rFont val="HG明朝B"/>
        <family val="1"/>
        <charset val="128"/>
      </rPr>
      <t xml:space="preserve"> .</t>
    </r>
    <phoneticPr fontId="1"/>
  </si>
  <si>
    <t>Ｅ：地震波エネルギー [Jule]</t>
    <phoneticPr fontId="1"/>
  </si>
  <si>
    <t>480 g</t>
    <phoneticPr fontId="1"/>
  </si>
  <si>
    <t>Ｍ：マグニチュード</t>
    <phoneticPr fontId="1"/>
  </si>
  <si>
    <t>2.6 kg</t>
    <phoneticPr fontId="1"/>
  </si>
  <si>
    <r>
      <t>　　上式より、</t>
    </r>
    <r>
      <rPr>
        <b/>
        <sz val="11"/>
        <color theme="9" tint="-0.499984740745262"/>
        <rFont val="HG明朝B"/>
        <family val="1"/>
        <charset val="128"/>
      </rPr>
      <t>Ｅ＝10</t>
    </r>
    <r>
      <rPr>
        <b/>
        <vertAlign val="superscript"/>
        <sz val="12"/>
        <color theme="9" tint="-0.499984740745262"/>
        <rFont val="HG明朝B"/>
        <family val="1"/>
        <charset val="128"/>
      </rPr>
      <t>(</t>
    </r>
    <r>
      <rPr>
        <b/>
        <vertAlign val="superscript"/>
        <sz val="12"/>
        <color theme="9" tint="-0.499984740745262"/>
        <rFont val="HGP明朝B"/>
        <family val="1"/>
        <charset val="128"/>
      </rPr>
      <t>4.8</t>
    </r>
    <r>
      <rPr>
        <b/>
        <vertAlign val="superscript"/>
        <sz val="12"/>
        <color theme="9" tint="-0.499984740745262"/>
        <rFont val="HG明朝B"/>
        <family val="1"/>
        <charset val="128"/>
      </rPr>
      <t xml:space="preserve">＋1.5Ｍ) </t>
    </r>
    <r>
      <rPr>
        <sz val="12"/>
        <color theme="9" tint="-0.499984740745262"/>
        <rFont val="HG明朝B"/>
        <family val="1"/>
        <charset val="128"/>
      </rPr>
      <t>[</t>
    </r>
    <r>
      <rPr>
        <sz val="12"/>
        <color theme="9" tint="-0.499984740745262"/>
        <rFont val="HGP明朝B"/>
        <family val="1"/>
        <charset val="128"/>
      </rPr>
      <t>Jule</t>
    </r>
    <r>
      <rPr>
        <sz val="12"/>
        <color theme="9" tint="-0.499984740745262"/>
        <rFont val="HG明朝B"/>
        <family val="1"/>
        <charset val="128"/>
      </rPr>
      <t>]</t>
    </r>
    <rPh sb="2" eb="3">
      <t>カミ</t>
    </rPh>
    <rPh sb="3" eb="4">
      <t>シキ</t>
    </rPh>
    <phoneticPr fontId="1"/>
  </si>
  <si>
    <t>15 kg</t>
    <phoneticPr fontId="1"/>
  </si>
  <si>
    <t>84 kg</t>
    <phoneticPr fontId="1"/>
  </si>
  <si>
    <t>480 kg</t>
    <phoneticPr fontId="1"/>
  </si>
  <si>
    <t>2.6 t</t>
    <phoneticPr fontId="1"/>
  </si>
  <si>
    <t>15 t</t>
    <phoneticPr fontId="1"/>
  </si>
  <si>
    <t>84 t</t>
    <phoneticPr fontId="1"/>
  </si>
  <si>
    <t>地震の名称</t>
    <rPh sb="0" eb="2">
      <t>ジシン</t>
    </rPh>
    <rPh sb="3" eb="5">
      <t>メイショウ</t>
    </rPh>
    <phoneticPr fontId="1"/>
  </si>
  <si>
    <t>マグニチュード</t>
    <phoneticPr fontId="1"/>
  </si>
  <si>
    <t>地震波エネルギー(ジュール)</t>
    <rPh sb="0" eb="3">
      <t>ジシンハ</t>
    </rPh>
    <phoneticPr fontId="1"/>
  </si>
  <si>
    <t>480 t</t>
    <phoneticPr fontId="1"/>
  </si>
  <si>
    <r>
      <t>極微小地震</t>
    </r>
    <r>
      <rPr>
        <sz val="10"/>
        <color theme="0"/>
        <rFont val="HGP明朝B"/>
        <family val="1"/>
        <charset val="128"/>
      </rPr>
      <t>.</t>
    </r>
    <rPh sb="0" eb="1">
      <t>ゴク</t>
    </rPh>
    <rPh sb="1" eb="3">
      <t>ビショウ</t>
    </rPh>
    <rPh sb="3" eb="5">
      <t>ジシン</t>
    </rPh>
    <phoneticPr fontId="1"/>
  </si>
  <si>
    <t>-2.0 ～  0.5</t>
    <phoneticPr fontId="1"/>
  </si>
  <si>
    <t>63.096 J  ～ 354.81 kJ</t>
    <phoneticPr fontId="1"/>
  </si>
  <si>
    <t>2600 t</t>
    <phoneticPr fontId="1"/>
  </si>
  <si>
    <r>
      <t>微小地震</t>
    </r>
    <r>
      <rPr>
        <sz val="10"/>
        <color theme="0"/>
        <rFont val="HGP明朝B"/>
        <family val="1"/>
        <charset val="128"/>
      </rPr>
      <t>.</t>
    </r>
    <phoneticPr fontId="1"/>
  </si>
  <si>
    <t>1.0 ～  2.5</t>
    <phoneticPr fontId="1"/>
  </si>
  <si>
    <r>
      <t>1.9953 10</t>
    </r>
    <r>
      <rPr>
        <vertAlign val="superscript"/>
        <sz val="11"/>
        <color theme="1"/>
        <rFont val="HG明朝B"/>
        <family val="1"/>
        <charset val="128"/>
      </rPr>
      <t>6</t>
    </r>
    <r>
      <rPr>
        <sz val="10"/>
        <color theme="1"/>
        <rFont val="HG明朝B"/>
        <family val="1"/>
        <charset val="128"/>
      </rPr>
      <t xml:space="preserve"> J ～ 354.81 10</t>
    </r>
    <r>
      <rPr>
        <vertAlign val="superscript"/>
        <sz val="11"/>
        <color theme="1"/>
        <rFont val="HG明朝B"/>
        <family val="1"/>
        <charset val="128"/>
      </rPr>
      <t>6</t>
    </r>
    <r>
      <rPr>
        <sz val="10"/>
        <color theme="1"/>
        <rFont val="HG明朝B"/>
        <family val="1"/>
        <charset val="128"/>
      </rPr>
      <t xml:space="preserve"> J</t>
    </r>
    <phoneticPr fontId="1"/>
  </si>
  <si>
    <t>1.5 万t</t>
    <rPh sb="4" eb="5">
      <t>マン</t>
    </rPh>
    <phoneticPr fontId="1"/>
  </si>
  <si>
    <r>
      <t>小地震</t>
    </r>
    <r>
      <rPr>
        <sz val="10"/>
        <color theme="0"/>
        <rFont val="HGP明朝B"/>
        <family val="1"/>
        <charset val="128"/>
      </rPr>
      <t>.</t>
    </r>
    <phoneticPr fontId="1"/>
  </si>
  <si>
    <t>3.0 ～  4.5</t>
    <phoneticPr fontId="1"/>
  </si>
  <si>
    <r>
      <t>1.9953 10</t>
    </r>
    <r>
      <rPr>
        <vertAlign val="superscript"/>
        <sz val="11"/>
        <color theme="1"/>
        <rFont val="HG明朝B"/>
        <family val="1"/>
        <charset val="128"/>
      </rPr>
      <t>9</t>
    </r>
    <r>
      <rPr>
        <sz val="10"/>
        <color theme="1"/>
        <rFont val="HG明朝B"/>
        <family val="1"/>
        <charset val="128"/>
      </rPr>
      <t xml:space="preserve"> J ～ 354.81 10</t>
    </r>
    <r>
      <rPr>
        <vertAlign val="superscript"/>
        <sz val="11"/>
        <color theme="1"/>
        <rFont val="HG明朝B"/>
        <family val="1"/>
        <charset val="128"/>
      </rPr>
      <t>9</t>
    </r>
    <r>
      <rPr>
        <sz val="10"/>
        <color theme="1"/>
        <rFont val="HG明朝B"/>
        <family val="1"/>
        <charset val="128"/>
      </rPr>
      <t xml:space="preserve"> J</t>
    </r>
    <phoneticPr fontId="1"/>
  </si>
  <si>
    <t>8.4 万t</t>
    <rPh sb="4" eb="5">
      <t>マン</t>
    </rPh>
    <phoneticPr fontId="1"/>
  </si>
  <si>
    <r>
      <t>中地震</t>
    </r>
    <r>
      <rPr>
        <sz val="10"/>
        <color theme="0"/>
        <rFont val="HGP明朝B"/>
        <family val="1"/>
        <charset val="128"/>
      </rPr>
      <t>.</t>
    </r>
    <rPh sb="0" eb="1">
      <t>チュウ</t>
    </rPh>
    <rPh sb="1" eb="3">
      <t>ジシン</t>
    </rPh>
    <phoneticPr fontId="1"/>
  </si>
  <si>
    <t>5.0 ～  6.5</t>
    <phoneticPr fontId="1"/>
  </si>
  <si>
    <r>
      <t>1.9953 10</t>
    </r>
    <r>
      <rPr>
        <vertAlign val="superscript"/>
        <sz val="11"/>
        <color theme="1"/>
        <rFont val="HG明朝B"/>
        <family val="1"/>
        <charset val="128"/>
      </rPr>
      <t>12</t>
    </r>
    <r>
      <rPr>
        <sz val="10"/>
        <color theme="1"/>
        <rFont val="HG明朝B"/>
        <family val="1"/>
        <charset val="128"/>
      </rPr>
      <t xml:space="preserve"> J ～ 354.81 10</t>
    </r>
    <r>
      <rPr>
        <vertAlign val="superscript"/>
        <sz val="11"/>
        <color theme="1"/>
        <rFont val="HG明朝B"/>
        <family val="1"/>
        <charset val="128"/>
      </rPr>
      <t>12</t>
    </r>
    <r>
      <rPr>
        <sz val="10"/>
        <color theme="1"/>
        <rFont val="HG明朝B"/>
        <family val="1"/>
        <charset val="128"/>
      </rPr>
      <t xml:space="preserve"> J</t>
    </r>
    <phoneticPr fontId="1"/>
  </si>
  <si>
    <t>48 万t</t>
    <rPh sb="3" eb="4">
      <t>マン</t>
    </rPh>
    <phoneticPr fontId="1"/>
  </si>
  <si>
    <r>
      <t>大地震</t>
    </r>
    <r>
      <rPr>
        <sz val="10"/>
        <color theme="0"/>
        <rFont val="HGP明朝B"/>
        <family val="1"/>
        <charset val="128"/>
      </rPr>
      <t>.</t>
    </r>
    <rPh sb="0" eb="3">
      <t>オオジシン</t>
    </rPh>
    <phoneticPr fontId="1"/>
  </si>
  <si>
    <t>7.0 ～  7.5</t>
    <phoneticPr fontId="1"/>
  </si>
  <si>
    <r>
      <t>1.9953 10</t>
    </r>
    <r>
      <rPr>
        <vertAlign val="superscript"/>
        <sz val="11"/>
        <color theme="1"/>
        <rFont val="HG明朝B"/>
        <family val="1"/>
        <charset val="128"/>
      </rPr>
      <t>15</t>
    </r>
    <r>
      <rPr>
        <sz val="10"/>
        <color theme="1"/>
        <rFont val="HG明朝B"/>
        <family val="1"/>
        <charset val="128"/>
      </rPr>
      <t xml:space="preserve"> J ～ 11.220 10</t>
    </r>
    <r>
      <rPr>
        <vertAlign val="superscript"/>
        <sz val="11"/>
        <color theme="1"/>
        <rFont val="HG明朝B"/>
        <family val="1"/>
        <charset val="128"/>
      </rPr>
      <t>15</t>
    </r>
    <r>
      <rPr>
        <sz val="10"/>
        <color theme="1"/>
        <rFont val="HG明朝B"/>
        <family val="1"/>
        <charset val="128"/>
      </rPr>
      <t xml:space="preserve"> J</t>
    </r>
    <phoneticPr fontId="1"/>
  </si>
  <si>
    <t>260 万t</t>
    <rPh sb="4" eb="5">
      <t>マン</t>
    </rPh>
    <phoneticPr fontId="1"/>
  </si>
  <si>
    <r>
      <t>巨大地震</t>
    </r>
    <r>
      <rPr>
        <sz val="10"/>
        <color theme="0"/>
        <rFont val="HGP明朝B"/>
        <family val="1"/>
        <charset val="128"/>
      </rPr>
      <t>.</t>
    </r>
    <rPh sb="0" eb="2">
      <t>キョダイ</t>
    </rPh>
    <rPh sb="2" eb="4">
      <t>ジシン</t>
    </rPh>
    <phoneticPr fontId="1"/>
  </si>
  <si>
    <t>8.0 ～  8.5</t>
    <phoneticPr fontId="1"/>
  </si>
  <si>
    <r>
      <t>63.096 10</t>
    </r>
    <r>
      <rPr>
        <vertAlign val="superscript"/>
        <sz val="11"/>
        <color theme="1"/>
        <rFont val="HG明朝B"/>
        <family val="1"/>
        <charset val="128"/>
      </rPr>
      <t>15</t>
    </r>
    <r>
      <rPr>
        <sz val="10"/>
        <color theme="1"/>
        <rFont val="HG明朝B"/>
        <family val="1"/>
        <charset val="128"/>
      </rPr>
      <t xml:space="preserve"> J ～ 354.81 10</t>
    </r>
    <r>
      <rPr>
        <vertAlign val="superscript"/>
        <sz val="11"/>
        <color theme="1"/>
        <rFont val="HG明朝B"/>
        <family val="1"/>
        <charset val="128"/>
      </rPr>
      <t>15</t>
    </r>
    <r>
      <rPr>
        <sz val="10"/>
        <color theme="1"/>
        <rFont val="HG明朝B"/>
        <family val="1"/>
        <charset val="128"/>
      </rPr>
      <t xml:space="preserve"> J</t>
    </r>
    <phoneticPr fontId="1"/>
  </si>
  <si>
    <t>1500 万t</t>
    <rPh sb="5" eb="6">
      <t>マン</t>
    </rPh>
    <phoneticPr fontId="1"/>
  </si>
  <si>
    <r>
      <t>超巨大地震</t>
    </r>
    <r>
      <rPr>
        <sz val="10"/>
        <color theme="0"/>
        <rFont val="HGP明朝B"/>
        <family val="1"/>
        <charset val="128"/>
      </rPr>
      <t>.</t>
    </r>
    <rPh sb="0" eb="1">
      <t>チョウ</t>
    </rPh>
    <rPh sb="1" eb="3">
      <t>キョダイ</t>
    </rPh>
    <rPh sb="3" eb="5">
      <t>ジシン</t>
    </rPh>
    <phoneticPr fontId="1"/>
  </si>
  <si>
    <t>9.0 ～ 10.0</t>
    <phoneticPr fontId="1"/>
  </si>
  <si>
    <r>
      <t>1.9953 10</t>
    </r>
    <r>
      <rPr>
        <vertAlign val="superscript"/>
        <sz val="11"/>
        <color theme="1"/>
        <rFont val="HG明朝B"/>
        <family val="1"/>
        <charset val="128"/>
      </rPr>
      <t>18</t>
    </r>
    <r>
      <rPr>
        <sz val="10"/>
        <color theme="1"/>
        <rFont val="HG明朝B"/>
        <family val="1"/>
        <charset val="128"/>
      </rPr>
      <t xml:space="preserve"> J ～ 63.096 10</t>
    </r>
    <r>
      <rPr>
        <vertAlign val="superscript"/>
        <sz val="11"/>
        <color theme="1"/>
        <rFont val="HG明朝B"/>
        <family val="1"/>
        <charset val="128"/>
      </rPr>
      <t>18</t>
    </r>
    <r>
      <rPr>
        <sz val="10"/>
        <color theme="1"/>
        <rFont val="HG明朝B"/>
        <family val="1"/>
        <charset val="128"/>
      </rPr>
      <t xml:space="preserve"> J</t>
    </r>
    <phoneticPr fontId="1"/>
  </si>
  <si>
    <t>8400 万t</t>
    <rPh sb="5" eb="6">
      <t>マン</t>
    </rPh>
    <phoneticPr fontId="1"/>
  </si>
  <si>
    <t>ESE Service</t>
    <phoneticPr fontId="1"/>
  </si>
  <si>
    <t>4.8 億t</t>
    <rPh sb="4" eb="5">
      <t>オク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</si>
</sst>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_ "/>
  </numFmts>
  <fonts count="46" x14ac:knownFonts="1">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sz val="14"/>
      <color theme="1"/>
      <name val="HGP明朝B"/>
      <family val="1"/>
      <charset val="128"/>
    </font>
    <font>
      <sz val="9"/>
      <color theme="1"/>
      <name val="HGP明朝B"/>
      <family val="1"/>
      <charset val="128"/>
    </font>
    <font>
      <sz val="10"/>
      <color theme="1"/>
      <name val="HGP明朝B"/>
      <family val="1"/>
      <charset val="128"/>
    </font>
    <font>
      <sz val="8"/>
      <color theme="1"/>
      <name val="HGP明朝B"/>
      <family val="1"/>
      <charset val="128"/>
    </font>
    <font>
      <vertAlign val="superscript"/>
      <sz val="9"/>
      <color theme="1"/>
      <name val="HGP明朝B"/>
      <family val="1"/>
      <charset val="128"/>
    </font>
    <font>
      <sz val="11"/>
      <color theme="1"/>
      <name val="Meiryo UI"/>
      <family val="3"/>
      <charset val="128"/>
    </font>
    <font>
      <sz val="10"/>
      <color theme="1"/>
      <name val="Meiryo UI"/>
      <family val="3"/>
      <charset val="128"/>
    </font>
    <font>
      <sz val="12"/>
      <color theme="1"/>
      <name val="Meiryo UI"/>
      <family val="3"/>
      <charset val="128"/>
    </font>
    <font>
      <sz val="9"/>
      <color theme="1"/>
      <name val="HG明朝B"/>
      <family val="1"/>
      <charset val="128"/>
    </font>
    <font>
      <sz val="6"/>
      <color theme="1"/>
      <name val="HG明朝B"/>
      <family val="1"/>
      <charset val="128"/>
    </font>
    <font>
      <sz val="9"/>
      <color rgb="FFC00000"/>
      <name val="HG明朝B"/>
      <family val="1"/>
      <charset val="128"/>
    </font>
    <font>
      <sz val="10"/>
      <color theme="1"/>
      <name val="HG明朝B"/>
      <family val="1"/>
      <charset val="128"/>
    </font>
    <font>
      <b/>
      <sz val="11"/>
      <color theme="1"/>
      <name val="Times New Roman"/>
      <family val="1"/>
    </font>
    <font>
      <sz val="9"/>
      <color theme="1"/>
      <name val="Times New Roman"/>
      <family val="1"/>
    </font>
    <font>
      <b/>
      <sz val="9"/>
      <color theme="1"/>
      <name val="Times New Roman"/>
      <family val="1"/>
    </font>
    <font>
      <b/>
      <sz val="9"/>
      <color theme="1"/>
      <name val="HGP明朝B"/>
      <family val="1"/>
      <charset val="128"/>
    </font>
    <font>
      <b/>
      <sz val="9"/>
      <color theme="1"/>
      <name val="ＭＳ Ｐ明朝"/>
      <family val="1"/>
      <charset val="128"/>
    </font>
    <font>
      <b/>
      <sz val="14"/>
      <color theme="1"/>
      <name val="Times New Roman"/>
      <family val="1"/>
    </font>
    <font>
      <b/>
      <sz val="10"/>
      <color theme="1"/>
      <name val="Times New Roman"/>
      <family val="1"/>
    </font>
    <font>
      <b/>
      <i/>
      <sz val="9"/>
      <color theme="3" tint="-0.499984740745262"/>
      <name val="Times New Roman"/>
      <family val="1"/>
    </font>
    <font>
      <sz val="9"/>
      <color theme="1"/>
      <name val="メイリオ"/>
      <family val="3"/>
      <charset val="128"/>
    </font>
    <font>
      <sz val="10"/>
      <color theme="1"/>
      <name val="メイリオ"/>
      <family val="3"/>
      <charset val="128"/>
    </font>
    <font>
      <u/>
      <sz val="11"/>
      <color theme="10"/>
      <name val="ＭＳ Ｐゴシック"/>
      <family val="2"/>
      <charset val="128"/>
      <scheme val="minor"/>
    </font>
    <font>
      <b/>
      <sz val="18"/>
      <color theme="3" tint="-0.499984740745262"/>
      <name val="HG明朝B"/>
      <family val="1"/>
      <charset val="128"/>
    </font>
    <font>
      <sz val="11"/>
      <color theme="1"/>
      <name val="HG明朝B"/>
      <family val="1"/>
      <charset val="128"/>
    </font>
    <font>
      <vertAlign val="subscript"/>
      <sz val="11"/>
      <color theme="1"/>
      <name val="HG明朝B"/>
      <family val="1"/>
      <charset val="128"/>
    </font>
    <font>
      <sz val="6"/>
      <color theme="0"/>
      <name val="HG明朝B"/>
      <family val="1"/>
      <charset val="128"/>
    </font>
    <font>
      <b/>
      <sz val="11"/>
      <color theme="9" tint="-0.499984740745262"/>
      <name val="HG明朝B"/>
      <family val="1"/>
      <charset val="128"/>
    </font>
    <font>
      <b/>
      <vertAlign val="superscript"/>
      <sz val="12"/>
      <color theme="9" tint="-0.499984740745262"/>
      <name val="HG明朝B"/>
      <family val="1"/>
      <charset val="128"/>
    </font>
    <font>
      <b/>
      <vertAlign val="superscript"/>
      <sz val="12"/>
      <color theme="9" tint="-0.499984740745262"/>
      <name val="HGP明朝B"/>
      <family val="1"/>
      <charset val="128"/>
    </font>
    <font>
      <sz val="12"/>
      <color theme="9" tint="-0.499984740745262"/>
      <name val="HG明朝B"/>
      <family val="1"/>
      <charset val="128"/>
    </font>
    <font>
      <sz val="12"/>
      <color theme="9" tint="-0.499984740745262"/>
      <name val="HGP明朝B"/>
      <family val="1"/>
      <charset val="128"/>
    </font>
    <font>
      <sz val="12"/>
      <color theme="1"/>
      <name val="HG明朝B"/>
      <family val="1"/>
      <charset val="128"/>
    </font>
    <font>
      <sz val="1"/>
      <color theme="0"/>
      <name val="HG明朝B"/>
      <family val="1"/>
      <charset val="128"/>
    </font>
    <font>
      <sz val="11"/>
      <color theme="9" tint="-0.499984740745262"/>
      <name val="HGP明朝B"/>
      <family val="1"/>
      <charset val="128"/>
    </font>
    <font>
      <sz val="11"/>
      <color rgb="FF002060"/>
      <name val="HGP明朝B"/>
      <family val="1"/>
      <charset val="128"/>
    </font>
    <font>
      <sz val="10.5"/>
      <color rgb="FF002060"/>
      <name val="HGP明朝B"/>
      <family val="1"/>
      <charset val="128"/>
    </font>
    <font>
      <sz val="10"/>
      <name val="HGP明朝B"/>
      <family val="1"/>
      <charset val="128"/>
    </font>
    <font>
      <sz val="11"/>
      <name val="HGP明朝B"/>
      <family val="1"/>
      <charset val="128"/>
    </font>
    <font>
      <sz val="10"/>
      <color theme="0"/>
      <name val="HGP明朝B"/>
      <family val="1"/>
      <charset val="128"/>
    </font>
    <font>
      <sz val="8"/>
      <color theme="1"/>
      <name val="HG明朝B"/>
      <family val="1"/>
      <charset val="128"/>
    </font>
    <font>
      <vertAlign val="superscript"/>
      <sz val="11"/>
      <color theme="1"/>
      <name val="HG明朝B"/>
      <family val="1"/>
      <charset val="128"/>
    </font>
    <font>
      <b/>
      <i/>
      <sz val="10"/>
      <color theme="9" tint="-0.499984740745262"/>
      <name val="Times New Roman"/>
      <family val="1"/>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7">
    <border>
      <left/>
      <right/>
      <top/>
      <bottom/>
      <diagonal/>
    </border>
    <border>
      <left/>
      <right/>
      <top style="hair">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112">
    <xf numFmtId="0" fontId="0" fillId="0" borderId="0" xfId="0">
      <alignment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5" fillId="2" borderId="0" xfId="0" applyFont="1" applyFill="1" applyBorder="1" applyAlignment="1">
      <alignment vertical="center"/>
    </xf>
    <xf numFmtId="0" fontId="8" fillId="2" borderId="0" xfId="0" applyFont="1" applyFill="1" applyBorder="1" applyAlignment="1"/>
    <xf numFmtId="0" fontId="5" fillId="2" borderId="0" xfId="0" applyFont="1" applyFill="1" applyBorder="1" applyAlignment="1">
      <alignment horizontal="left" vertical="center" shrinkToFit="1"/>
    </xf>
    <xf numFmtId="0" fontId="2" fillId="2" borderId="0" xfId="0" applyFont="1" applyFill="1" applyBorder="1" applyAlignment="1"/>
    <xf numFmtId="0" fontId="5" fillId="2" borderId="0" xfId="0" applyFont="1" applyFill="1" applyBorder="1" applyAlignment="1">
      <alignment shrinkToFit="1"/>
    </xf>
    <xf numFmtId="0" fontId="6" fillId="2" borderId="0" xfId="0" applyFont="1" applyFill="1" applyBorder="1" applyAlignment="1">
      <alignment horizontal="left"/>
    </xf>
    <xf numFmtId="0" fontId="10" fillId="2" borderId="2" xfId="0" applyFont="1" applyFill="1" applyBorder="1" applyAlignment="1">
      <alignment horizontal="center" vertical="center" textRotation="255"/>
    </xf>
    <xf numFmtId="0" fontId="9" fillId="2" borderId="2" xfId="0" applyFont="1" applyFill="1" applyBorder="1" applyAlignment="1">
      <alignment horizontal="center" vertical="center" textRotation="255"/>
    </xf>
    <xf numFmtId="0" fontId="11" fillId="2" borderId="2"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Border="1" applyAlignment="1">
      <alignment shrinkToFit="1"/>
    </xf>
    <xf numFmtId="0" fontId="17" fillId="2" borderId="0" xfId="0" applyFont="1" applyFill="1" applyBorder="1" applyAlignment="1">
      <alignment horizontal="right" shrinkToFit="1"/>
    </xf>
    <xf numFmtId="0" fontId="17" fillId="2" borderId="0" xfId="0" applyNumberFormat="1" applyFont="1" applyFill="1" applyBorder="1" applyAlignment="1">
      <alignment horizontal="left" shrinkToFit="1"/>
    </xf>
    <xf numFmtId="0" fontId="5" fillId="2" borderId="0" xfId="0" applyFont="1" applyFill="1" applyBorder="1" applyAlignment="1">
      <alignment horizontal="left" vertical="center" shrinkToFit="1"/>
    </xf>
    <xf numFmtId="0" fontId="18" fillId="2" borderId="0" xfId="0" applyFont="1" applyFill="1" applyBorder="1" applyAlignment="1">
      <alignment horizontal="center"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0" xfId="0" applyFont="1" applyFill="1" applyBorder="1" applyAlignment="1">
      <alignment horizontal="left" shrinkToFit="1"/>
    </xf>
    <xf numFmtId="0" fontId="5" fillId="2" borderId="1" xfId="0" applyFont="1" applyFill="1" applyBorder="1" applyAlignment="1">
      <alignment horizontal="left" shrinkToFit="1"/>
    </xf>
    <xf numFmtId="0" fontId="11" fillId="2" borderId="3"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4" fillId="2" borderId="0" xfId="0" applyFont="1" applyFill="1" applyBorder="1" applyAlignment="1">
      <alignment horizontal="left"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2" fillId="2" borderId="0" xfId="0" applyFont="1" applyFill="1" applyBorder="1" applyAlignment="1">
      <alignment horizontal="left"/>
    </xf>
    <xf numFmtId="0" fontId="14" fillId="2" borderId="0" xfId="0" applyFont="1" applyFill="1" applyBorder="1" applyAlignment="1">
      <alignment horizontal="left" vertical="center" shrinkToFit="1"/>
    </xf>
    <xf numFmtId="0" fontId="14" fillId="2" borderId="0" xfId="0" applyFont="1" applyFill="1" applyBorder="1" applyAlignment="1">
      <alignment horizontal="left" vertical="top" shrinkToFit="1"/>
    </xf>
    <xf numFmtId="0" fontId="4" fillId="2" borderId="0" xfId="0" applyFont="1" applyFill="1" applyBorder="1" applyAlignment="1">
      <alignment horizontal="left"/>
    </xf>
    <xf numFmtId="0" fontId="6" fillId="2" borderId="0" xfId="0" applyFont="1" applyFill="1" applyBorder="1" applyAlignment="1">
      <alignment horizontal="left"/>
    </xf>
    <xf numFmtId="0" fontId="6" fillId="2" borderId="0" xfId="0" applyFont="1" applyFill="1" applyBorder="1" applyAlignment="1">
      <alignment horizontal="left" vertical="center" shrinkToFit="1"/>
    </xf>
    <xf numFmtId="0" fontId="5" fillId="2" borderId="0" xfId="0" applyFont="1" applyFill="1" applyBorder="1" applyAlignment="1">
      <alignment horizontal="left" vertical="center"/>
    </xf>
    <xf numFmtId="0" fontId="17" fillId="2" borderId="0" xfId="0" applyFont="1" applyFill="1" applyBorder="1" applyAlignment="1">
      <alignment horizontal="left" shrinkToFit="1"/>
    </xf>
    <xf numFmtId="0" fontId="11" fillId="2" borderId="0" xfId="0" applyFont="1" applyFill="1" applyBorder="1" applyAlignment="1">
      <alignment horizontal="left" vertical="top" wrapText="1"/>
    </xf>
    <xf numFmtId="0" fontId="0" fillId="2" borderId="12" xfId="0" applyFill="1" applyBorder="1">
      <alignment vertical="center"/>
    </xf>
    <xf numFmtId="0" fontId="0" fillId="2" borderId="13" xfId="0" applyFill="1" applyBorder="1">
      <alignment vertical="center"/>
    </xf>
    <xf numFmtId="0" fontId="22" fillId="2" borderId="13" xfId="0" applyFont="1" applyFill="1" applyBorder="1" applyAlignment="1">
      <alignment horizontal="right" vertical="center"/>
    </xf>
    <xf numFmtId="0" fontId="22" fillId="2" borderId="14" xfId="0" applyFont="1" applyFill="1" applyBorder="1" applyAlignment="1">
      <alignment horizontal="right" vertical="center"/>
    </xf>
    <xf numFmtId="0" fontId="22" fillId="2" borderId="0" xfId="0" applyFont="1" applyFill="1" applyBorder="1" applyAlignment="1">
      <alignment horizontal="right" vertical="center"/>
    </xf>
    <xf numFmtId="0" fontId="23" fillId="0" borderId="0" xfId="0" applyFont="1" applyAlignment="1">
      <alignment horizontal="center" vertical="center"/>
    </xf>
    <xf numFmtId="176" fontId="24" fillId="0" borderId="0" xfId="0" applyNumberFormat="1" applyFont="1" applyAlignment="1">
      <alignment horizontal="center" vertical="center" shrinkToFit="1"/>
    </xf>
    <xf numFmtId="0" fontId="26" fillId="2" borderId="15" xfId="1" applyFont="1" applyFill="1" applyBorder="1" applyAlignment="1">
      <alignment horizontal="center" vertical="center"/>
    </xf>
    <xf numFmtId="0" fontId="26" fillId="2" borderId="0"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5" xfId="0" applyFont="1" applyFill="1" applyBorder="1" applyAlignment="1">
      <alignment horizontal="center" vertical="center"/>
    </xf>
    <xf numFmtId="0" fontId="0" fillId="2" borderId="15" xfId="0" applyFill="1" applyBorder="1">
      <alignment vertical="center"/>
    </xf>
    <xf numFmtId="0" fontId="0" fillId="2" borderId="0" xfId="0" applyFill="1" applyBorder="1">
      <alignment vertical="center"/>
    </xf>
    <xf numFmtId="0" fontId="0" fillId="2" borderId="16" xfId="0" applyFill="1" applyBorder="1">
      <alignment vertical="center"/>
    </xf>
    <xf numFmtId="0" fontId="27" fillId="2" borderId="15" xfId="0" applyFont="1" applyFill="1" applyBorder="1" applyAlignment="1">
      <alignment horizontal="left" vertical="center" shrinkToFit="1"/>
    </xf>
    <xf numFmtId="0" fontId="27" fillId="2" borderId="0" xfId="0" applyFont="1" applyFill="1" applyBorder="1" applyAlignment="1">
      <alignment horizontal="left" vertical="center" shrinkToFit="1"/>
    </xf>
    <xf numFmtId="0" fontId="27" fillId="2" borderId="16" xfId="0" applyFont="1" applyFill="1" applyBorder="1" applyAlignment="1">
      <alignment horizontal="left" vertical="center" shrinkToFit="1"/>
    </xf>
    <xf numFmtId="0" fontId="27" fillId="2" borderId="0" xfId="0" applyFont="1" applyFill="1" applyBorder="1" applyAlignment="1">
      <alignment horizontal="left" vertical="center" shrinkToFit="1"/>
    </xf>
    <xf numFmtId="0" fontId="27" fillId="2" borderId="15" xfId="0" applyFont="1" applyFill="1" applyBorder="1" applyAlignment="1">
      <alignment vertical="center" shrinkToFit="1"/>
    </xf>
    <xf numFmtId="0" fontId="27" fillId="2" borderId="0" xfId="0" applyFont="1" applyFill="1" applyBorder="1" applyAlignment="1">
      <alignment vertical="center" shrinkToFit="1"/>
    </xf>
    <xf numFmtId="0" fontId="27" fillId="2" borderId="16" xfId="0" applyFont="1" applyFill="1" applyBorder="1" applyAlignment="1">
      <alignment vertical="center" shrinkToFit="1"/>
    </xf>
    <xf numFmtId="0" fontId="27" fillId="2" borderId="15" xfId="0" applyFont="1" applyFill="1" applyBorder="1" applyAlignment="1">
      <alignment horizontal="right" vertical="center" shrinkToFit="1"/>
    </xf>
    <xf numFmtId="0" fontId="27" fillId="2" borderId="0" xfId="0" applyFont="1" applyFill="1" applyBorder="1" applyAlignment="1">
      <alignment horizontal="right" vertical="center" shrinkToFit="1"/>
    </xf>
    <xf numFmtId="0" fontId="5" fillId="2" borderId="16" xfId="0" applyFont="1" applyFill="1" applyBorder="1" applyAlignment="1">
      <alignment horizontal="left" vertical="center" shrinkToFit="1"/>
    </xf>
    <xf numFmtId="0" fontId="5" fillId="2" borderId="0" xfId="0" applyFont="1" applyFill="1" applyBorder="1" applyAlignment="1">
      <alignment horizontal="left" vertical="top" shrinkToFit="1"/>
    </xf>
    <xf numFmtId="0" fontId="5" fillId="2" borderId="16" xfId="0" applyFont="1" applyFill="1" applyBorder="1" applyAlignment="1">
      <alignment horizontal="left" vertical="top" shrinkToFit="1"/>
    </xf>
    <xf numFmtId="0" fontId="5" fillId="2" borderId="0" xfId="0" applyFont="1" applyFill="1" applyBorder="1" applyAlignment="1">
      <alignment horizontal="left" vertical="top" shrinkToFit="1"/>
    </xf>
    <xf numFmtId="0" fontId="5" fillId="2" borderId="16" xfId="0" applyFont="1" applyFill="1" applyBorder="1" applyAlignment="1">
      <alignment horizontal="left" vertical="top" shrinkToFit="1"/>
    </xf>
    <xf numFmtId="0" fontId="0" fillId="0" borderId="0" xfId="0" applyAlignment="1">
      <alignment horizontal="center" vertical="center"/>
    </xf>
    <xf numFmtId="0" fontId="35" fillId="3" borderId="17" xfId="0" applyFont="1" applyFill="1" applyBorder="1" applyAlignment="1" applyProtection="1">
      <alignment horizontal="center" vertical="center" shrinkToFit="1"/>
      <protection locked="0"/>
    </xf>
    <xf numFmtId="0" fontId="35" fillId="3" borderId="18" xfId="0" applyFont="1" applyFill="1" applyBorder="1" applyAlignment="1" applyProtection="1">
      <alignment horizontal="center" vertical="center" shrinkToFit="1"/>
      <protection locked="0"/>
    </xf>
    <xf numFmtId="0" fontId="2" fillId="2" borderId="19"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36" fillId="2" borderId="15" xfId="0" applyFont="1" applyFill="1" applyBorder="1" applyAlignment="1">
      <alignment vertical="center" shrinkToFit="1"/>
    </xf>
    <xf numFmtId="0" fontId="37" fillId="2" borderId="0" xfId="0" applyFont="1" applyFill="1" applyBorder="1" applyAlignment="1">
      <alignment horizontal="left" vertical="center" shrinkToFit="1"/>
    </xf>
    <xf numFmtId="0" fontId="38" fillId="2" borderId="15" xfId="0" applyFont="1" applyFill="1" applyBorder="1" applyAlignment="1">
      <alignment horizontal="right" vertical="center" shrinkToFit="1"/>
    </xf>
    <xf numFmtId="0" fontId="38" fillId="2" borderId="0" xfId="0" applyFont="1" applyFill="1" applyBorder="1" applyAlignment="1">
      <alignment horizontal="right" vertical="center" shrinkToFit="1"/>
    </xf>
    <xf numFmtId="0" fontId="2" fillId="2" borderId="0" xfId="0" quotePrefix="1" applyFont="1" applyFill="1" applyBorder="1" applyAlignment="1">
      <alignment horizontal="left" vertical="center" shrinkToFit="1"/>
    </xf>
    <xf numFmtId="0" fontId="4" fillId="0" borderId="20" xfId="0" applyFont="1" applyBorder="1">
      <alignment vertical="center"/>
    </xf>
    <xf numFmtId="177" fontId="2" fillId="2" borderId="0" xfId="0" quotePrefix="1" applyNumberFormat="1" applyFont="1" applyFill="1" applyBorder="1" applyAlignment="1">
      <alignment horizontal="left" vertical="top" shrinkToFit="1"/>
    </xf>
    <xf numFmtId="177" fontId="2" fillId="2" borderId="0" xfId="0" applyNumberFormat="1" applyFont="1" applyFill="1" applyBorder="1" applyAlignment="1">
      <alignment horizontal="left" vertical="top" shrinkToFit="1"/>
    </xf>
    <xf numFmtId="177" fontId="2" fillId="2" borderId="16" xfId="0" applyNumberFormat="1" applyFont="1" applyFill="1" applyBorder="1" applyAlignment="1">
      <alignment horizontal="left" vertical="top" shrinkToFit="1"/>
    </xf>
    <xf numFmtId="0" fontId="4" fillId="0" borderId="0" xfId="0" applyFont="1" applyBorder="1">
      <alignment vertical="center"/>
    </xf>
    <xf numFmtId="0" fontId="39" fillId="2" borderId="15" xfId="0" applyFont="1" applyFill="1" applyBorder="1" applyAlignment="1">
      <alignment horizontal="right" vertical="top" shrinkToFit="1"/>
    </xf>
    <xf numFmtId="0" fontId="39" fillId="2" borderId="0" xfId="0" applyFont="1" applyFill="1" applyBorder="1" applyAlignment="1">
      <alignment horizontal="right" vertical="top" shrinkToFit="1"/>
    </xf>
    <xf numFmtId="178" fontId="0" fillId="0" borderId="0" xfId="0" applyNumberFormat="1">
      <alignment vertical="center"/>
    </xf>
    <xf numFmtId="0" fontId="40" fillId="2" borderId="21" xfId="0" applyFont="1" applyFill="1" applyBorder="1" applyAlignment="1">
      <alignment horizontal="center" vertical="center" shrinkToFit="1"/>
    </xf>
    <xf numFmtId="49" fontId="41" fillId="2" borderId="21" xfId="1" quotePrefix="1" applyNumberFormat="1" applyFont="1" applyFill="1" applyBorder="1" applyAlignment="1">
      <alignment horizontal="center" vertical="center" shrinkToFit="1"/>
    </xf>
    <xf numFmtId="49" fontId="40" fillId="2" borderId="21" xfId="0" quotePrefix="1" applyNumberFormat="1" applyFont="1" applyFill="1" applyBorder="1" applyAlignment="1">
      <alignment horizontal="center" vertical="center" shrinkToFit="1"/>
    </xf>
    <xf numFmtId="0" fontId="0" fillId="0" borderId="20" xfId="0" applyBorder="1" applyAlignment="1">
      <alignment horizontal="center" vertical="center"/>
    </xf>
    <xf numFmtId="0" fontId="5" fillId="2" borderId="22" xfId="0" applyFont="1" applyFill="1" applyBorder="1" applyAlignment="1">
      <alignment horizontal="right" vertical="center" shrinkToFit="1"/>
    </xf>
    <xf numFmtId="49" fontId="14" fillId="2" borderId="22" xfId="0" quotePrefix="1" applyNumberFormat="1" applyFont="1" applyFill="1" applyBorder="1" applyAlignment="1">
      <alignment horizontal="right" vertical="center" shrinkToFit="1"/>
    </xf>
    <xf numFmtId="0" fontId="14" fillId="2" borderId="22" xfId="0" applyFont="1" applyFill="1" applyBorder="1" applyAlignment="1">
      <alignment horizontal="center" vertical="center" shrinkToFit="1"/>
    </xf>
    <xf numFmtId="0" fontId="43" fillId="0" borderId="0" xfId="0" applyFont="1">
      <alignment vertical="center"/>
    </xf>
    <xf numFmtId="0" fontId="5" fillId="2" borderId="23" xfId="0" applyFont="1" applyFill="1" applyBorder="1" applyAlignment="1">
      <alignment horizontal="right" vertical="center" shrinkToFit="1"/>
    </xf>
    <xf numFmtId="49" fontId="14" fillId="2" borderId="23" xfId="0" applyNumberFormat="1" applyFont="1" applyFill="1" applyBorder="1" applyAlignment="1">
      <alignment horizontal="right" vertical="center" shrinkToFit="1"/>
    </xf>
    <xf numFmtId="0" fontId="14" fillId="2" borderId="23" xfId="0" applyFont="1" applyFill="1" applyBorder="1" applyAlignment="1">
      <alignment horizontal="center" vertical="center" shrinkToFit="1"/>
    </xf>
    <xf numFmtId="176" fontId="24" fillId="0" borderId="0" xfId="0" applyNumberFormat="1" applyFont="1" applyAlignment="1">
      <alignment horizontal="center" vertical="center"/>
    </xf>
    <xf numFmtId="0" fontId="14" fillId="2" borderId="15"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45" fillId="2" borderId="13" xfId="0" applyFont="1" applyFill="1" applyBorder="1" applyAlignment="1">
      <alignment horizontal="center" shrinkToFit="1"/>
    </xf>
    <xf numFmtId="0" fontId="45" fillId="2" borderId="14" xfId="0" applyFont="1" applyFill="1" applyBorder="1" applyAlignment="1">
      <alignment horizontal="center" shrinkToFit="1"/>
    </xf>
    <xf numFmtId="0" fontId="27" fillId="2" borderId="24" xfId="0" applyFont="1" applyFill="1" applyBorder="1" applyAlignment="1">
      <alignment vertical="center" shrinkToFit="1"/>
    </xf>
    <xf numFmtId="0" fontId="27" fillId="2" borderId="25" xfId="0" applyFont="1" applyFill="1" applyBorder="1" applyAlignment="1">
      <alignment vertical="center" shrinkToFit="1"/>
    </xf>
    <xf numFmtId="0" fontId="45" fillId="2" borderId="25" xfId="0" applyFont="1" applyFill="1" applyBorder="1" applyAlignment="1">
      <alignment horizontal="center" shrinkToFit="1"/>
    </xf>
    <xf numFmtId="0" fontId="45" fillId="2" borderId="26" xfId="0" applyFont="1" applyFill="1" applyBorder="1" applyAlignment="1">
      <alignment horizontal="center" shrinkToFit="1"/>
    </xf>
    <xf numFmtId="176" fontId="0" fillId="0" borderId="0" xfId="0" applyNumberForma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h@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6"/>
  <sheetViews>
    <sheetView tabSelected="1" view="pageBreakPreview" zoomScale="115" zoomScaleSheetLayoutView="115" workbookViewId="0"/>
  </sheetViews>
  <sheetFormatPr defaultRowHeight="13.5" x14ac:dyDescent="0.15"/>
  <cols>
    <col min="1" max="1" width="2.5" customWidth="1"/>
    <col min="2" max="2" width="1.75" customWidth="1"/>
    <col min="3" max="3" width="2.375" customWidth="1"/>
    <col min="4" max="8" width="14.375" customWidth="1"/>
    <col min="9" max="9" width="1.75" customWidth="1"/>
  </cols>
  <sheetData>
    <row r="1" spans="2:9" ht="15" customHeight="1" x14ac:dyDescent="0.15"/>
    <row r="2" spans="2:9" ht="18.75" x14ac:dyDescent="0.15">
      <c r="B2" s="2" t="s">
        <v>80</v>
      </c>
      <c r="C2" s="1"/>
      <c r="D2" s="1"/>
      <c r="E2" s="1"/>
      <c r="F2" s="1"/>
      <c r="G2" s="1"/>
      <c r="H2" s="19" t="s">
        <v>81</v>
      </c>
      <c r="I2" s="1"/>
    </row>
    <row r="3" spans="2:9" ht="19.5" customHeight="1" x14ac:dyDescent="0.15">
      <c r="B3" s="1"/>
      <c r="C3" s="34" t="s">
        <v>0</v>
      </c>
      <c r="D3" s="34"/>
      <c r="E3" s="3"/>
      <c r="F3" s="3"/>
      <c r="G3" s="3"/>
      <c r="H3" s="3"/>
      <c r="I3" s="3"/>
    </row>
    <row r="4" spans="2:9" ht="16.5" customHeight="1" x14ac:dyDescent="0.15">
      <c r="B4" s="1"/>
      <c r="C4" s="35" t="s">
        <v>63</v>
      </c>
      <c r="D4" s="35"/>
      <c r="E4" s="35"/>
      <c r="F4" s="35"/>
      <c r="G4" s="35"/>
      <c r="H4" s="35"/>
      <c r="I4" s="35"/>
    </row>
    <row r="5" spans="2:9" ht="16.5" customHeight="1" x14ac:dyDescent="0.15">
      <c r="B5" s="1"/>
      <c r="C5" s="36" t="s">
        <v>64</v>
      </c>
      <c r="D5" s="36"/>
      <c r="E5" s="36"/>
      <c r="F5" s="36"/>
      <c r="G5" s="36"/>
      <c r="H5" s="36"/>
      <c r="I5" s="36"/>
    </row>
    <row r="6" spans="2:9" ht="16.5" customHeight="1" x14ac:dyDescent="0.15">
      <c r="B6" s="1"/>
      <c r="C6" s="37" t="s">
        <v>1</v>
      </c>
      <c r="D6" s="37"/>
      <c r="E6" s="37"/>
      <c r="F6" s="37"/>
      <c r="G6" s="37"/>
      <c r="H6" s="37"/>
      <c r="I6" s="37"/>
    </row>
    <row r="7" spans="2:9" ht="16.5" customHeight="1" x14ac:dyDescent="0.15">
      <c r="B7" s="1"/>
      <c r="C7" s="37" t="s">
        <v>2</v>
      </c>
      <c r="D7" s="37"/>
      <c r="E7" s="37"/>
      <c r="F7" s="37"/>
      <c r="G7" s="37"/>
      <c r="H7" s="37"/>
      <c r="I7" s="37"/>
    </row>
    <row r="8" spans="2:9" ht="15" customHeight="1" x14ac:dyDescent="0.15">
      <c r="B8" s="1"/>
      <c r="C8" s="38" t="s">
        <v>67</v>
      </c>
      <c r="D8" s="38"/>
      <c r="E8" s="38"/>
      <c r="F8" s="38"/>
      <c r="G8" s="38"/>
      <c r="H8" s="38"/>
      <c r="I8" s="38"/>
    </row>
    <row r="9" spans="2:9" ht="15" customHeight="1" x14ac:dyDescent="0.15">
      <c r="B9" s="1"/>
      <c r="C9" s="39" t="s">
        <v>66</v>
      </c>
      <c r="D9" s="39"/>
      <c r="E9" s="39"/>
      <c r="F9" s="39"/>
      <c r="G9" s="39"/>
      <c r="H9" s="39"/>
      <c r="I9" s="39"/>
    </row>
    <row r="10" spans="2:9" ht="15" customHeight="1" x14ac:dyDescent="0.15">
      <c r="B10" s="1"/>
      <c r="C10" s="39" t="s">
        <v>65</v>
      </c>
      <c r="D10" s="39"/>
      <c r="E10" s="39"/>
      <c r="F10" s="39"/>
      <c r="G10" s="39"/>
      <c r="H10" s="39"/>
      <c r="I10" s="39"/>
    </row>
    <row r="11" spans="2:9" ht="16.5" customHeight="1" x14ac:dyDescent="0.15">
      <c r="B11" s="1"/>
      <c r="C11" s="30" t="s">
        <v>59</v>
      </c>
      <c r="D11" s="30"/>
      <c r="E11" s="30"/>
      <c r="F11" s="30"/>
      <c r="G11" s="30"/>
      <c r="H11" s="30"/>
      <c r="I11" s="30"/>
    </row>
    <row r="12" spans="2:9" ht="16.5" customHeight="1" x14ac:dyDescent="0.15">
      <c r="B12" s="1"/>
      <c r="C12" s="30" t="s">
        <v>60</v>
      </c>
      <c r="D12" s="30"/>
      <c r="E12" s="30"/>
      <c r="F12" s="30"/>
      <c r="G12" s="30"/>
      <c r="H12" s="30"/>
      <c r="I12" s="30"/>
    </row>
    <row r="13" spans="2:9" ht="16.5" customHeight="1" x14ac:dyDescent="0.15">
      <c r="B13" s="1"/>
      <c r="C13" s="30" t="s">
        <v>3</v>
      </c>
      <c r="D13" s="30"/>
      <c r="E13" s="30"/>
      <c r="F13" s="30"/>
      <c r="G13" s="30"/>
      <c r="H13" s="30"/>
      <c r="I13" s="30"/>
    </row>
    <row r="14" spans="2:9" ht="16.5" customHeight="1" x14ac:dyDescent="0.15">
      <c r="B14" s="1"/>
      <c r="C14" s="30" t="s">
        <v>4</v>
      </c>
      <c r="D14" s="30"/>
      <c r="E14" s="30"/>
      <c r="F14" s="30"/>
      <c r="G14" s="30"/>
      <c r="H14" s="30"/>
      <c r="I14" s="30"/>
    </row>
    <row r="15" spans="2:9" ht="16.5" customHeight="1" x14ac:dyDescent="0.15">
      <c r="B15" s="1"/>
      <c r="C15" s="30" t="s">
        <v>5</v>
      </c>
      <c r="D15" s="30"/>
      <c r="E15" s="30"/>
      <c r="F15" s="30"/>
      <c r="G15" s="30"/>
      <c r="H15" s="30"/>
      <c r="I15" s="30"/>
    </row>
    <row r="16" spans="2:9" ht="16.5" customHeight="1" x14ac:dyDescent="0.15">
      <c r="B16" s="1"/>
      <c r="C16" s="30" t="s">
        <v>6</v>
      </c>
      <c r="D16" s="30"/>
      <c r="E16" s="30"/>
      <c r="F16" s="30"/>
      <c r="G16" s="30"/>
      <c r="H16" s="30"/>
      <c r="I16" s="30"/>
    </row>
    <row r="17" spans="2:9" ht="16.5" customHeight="1" x14ac:dyDescent="0.15">
      <c r="B17" s="1"/>
      <c r="C17" s="30" t="s">
        <v>61</v>
      </c>
      <c r="D17" s="30"/>
      <c r="E17" s="30"/>
      <c r="F17" s="30"/>
      <c r="G17" s="30"/>
      <c r="H17" s="30"/>
      <c r="I17" s="30"/>
    </row>
    <row r="18" spans="2:9" ht="16.5" customHeight="1" x14ac:dyDescent="0.15">
      <c r="B18" s="1"/>
      <c r="C18" s="30" t="s">
        <v>62</v>
      </c>
      <c r="D18" s="30"/>
      <c r="E18" s="30"/>
      <c r="F18" s="30"/>
      <c r="G18" s="30"/>
      <c r="H18" s="30"/>
      <c r="I18" s="30"/>
    </row>
    <row r="19" spans="2:9" ht="16.5" customHeight="1" x14ac:dyDescent="0.15">
      <c r="B19" s="1"/>
      <c r="C19" s="30" t="s">
        <v>7</v>
      </c>
      <c r="D19" s="30"/>
      <c r="E19" s="30"/>
      <c r="F19" s="30"/>
      <c r="G19" s="30"/>
      <c r="H19" s="30"/>
      <c r="I19" s="30"/>
    </row>
    <row r="20" spans="2:9" ht="15" customHeight="1" x14ac:dyDescent="0.15">
      <c r="B20" s="1"/>
      <c r="C20" s="8"/>
      <c r="D20" s="8"/>
      <c r="E20" s="8"/>
      <c r="F20" s="8"/>
      <c r="G20" s="8"/>
      <c r="H20" s="8"/>
      <c r="I20" s="8"/>
    </row>
    <row r="21" spans="2:9" x14ac:dyDescent="0.15">
      <c r="B21" s="1"/>
      <c r="C21" s="1"/>
      <c r="D21" s="40"/>
      <c r="E21" s="40"/>
      <c r="F21" s="40"/>
      <c r="G21" s="40"/>
      <c r="H21" s="40"/>
      <c r="I21" s="40"/>
    </row>
    <row r="22" spans="2:9" ht="15.75" x14ac:dyDescent="0.25">
      <c r="B22" s="1"/>
      <c r="C22" s="6" t="s">
        <v>8</v>
      </c>
      <c r="D22" s="4"/>
      <c r="E22" s="3"/>
      <c r="F22" s="3"/>
      <c r="G22" s="3"/>
      <c r="H22" s="3"/>
      <c r="I22" s="3"/>
    </row>
    <row r="23" spans="2:9" x14ac:dyDescent="0.15">
      <c r="B23" s="1"/>
      <c r="C23" s="1"/>
      <c r="D23" s="22" t="s">
        <v>10</v>
      </c>
      <c r="E23" s="22"/>
      <c r="F23" s="22"/>
      <c r="G23" s="22"/>
      <c r="H23" s="22"/>
      <c r="I23" s="7"/>
    </row>
    <row r="24" spans="2:9" ht="15" customHeight="1" x14ac:dyDescent="0.15">
      <c r="B24" s="1"/>
      <c r="C24" s="1"/>
      <c r="D24" s="23" t="s">
        <v>9</v>
      </c>
      <c r="E24" s="23"/>
      <c r="F24" s="23"/>
      <c r="G24" s="23"/>
      <c r="H24" s="23"/>
      <c r="I24" s="7"/>
    </row>
    <row r="25" spans="2:9" ht="16.5" customHeight="1" x14ac:dyDescent="0.15">
      <c r="B25" s="1"/>
      <c r="C25" s="1"/>
      <c r="D25" s="30" t="s">
        <v>24</v>
      </c>
      <c r="E25" s="22"/>
      <c r="F25" s="22"/>
      <c r="G25" s="22"/>
      <c r="H25" s="22"/>
      <c r="I25" s="22"/>
    </row>
    <row r="26" spans="2:9" ht="13.5" customHeight="1" x14ac:dyDescent="0.15">
      <c r="B26" s="1"/>
      <c r="C26" s="1"/>
      <c r="D26" s="20" t="s">
        <v>25</v>
      </c>
      <c r="E26" s="21"/>
      <c r="F26" s="21"/>
      <c r="G26" s="21"/>
      <c r="H26" s="21"/>
      <c r="I26" s="21"/>
    </row>
    <row r="27" spans="2:9" ht="15" customHeight="1" x14ac:dyDescent="0.15">
      <c r="B27" s="1"/>
      <c r="C27" s="1"/>
      <c r="D27" s="5"/>
      <c r="E27" s="5"/>
      <c r="F27" s="5"/>
      <c r="G27" s="5"/>
      <c r="H27" s="5"/>
      <c r="I27" s="5"/>
    </row>
    <row r="28" spans="2:9" x14ac:dyDescent="0.15">
      <c r="B28" s="1"/>
      <c r="C28" s="1"/>
      <c r="D28" s="5"/>
      <c r="E28" s="5"/>
      <c r="F28" s="5"/>
      <c r="G28" s="5"/>
      <c r="H28" s="5"/>
      <c r="I28" s="5"/>
    </row>
    <row r="29" spans="2:9" x14ac:dyDescent="0.15">
      <c r="B29" s="1"/>
      <c r="C29" s="1"/>
      <c r="D29" s="5"/>
      <c r="E29" s="5"/>
      <c r="F29" s="5"/>
      <c r="G29" s="5"/>
      <c r="H29" s="5"/>
      <c r="I29" s="5"/>
    </row>
    <row r="30" spans="2:9" x14ac:dyDescent="0.15">
      <c r="B30" s="1"/>
      <c r="C30" s="1"/>
      <c r="D30" s="5"/>
      <c r="E30" s="5"/>
      <c r="F30" s="5"/>
      <c r="G30" s="5"/>
      <c r="H30" s="5"/>
      <c r="I30" s="5"/>
    </row>
    <row r="31" spans="2:9" x14ac:dyDescent="0.15">
      <c r="B31" s="1"/>
      <c r="C31" s="1"/>
      <c r="D31" s="5"/>
      <c r="E31" s="5"/>
      <c r="F31" s="5"/>
      <c r="G31" s="5"/>
      <c r="H31" s="5"/>
      <c r="I31" s="5"/>
    </row>
    <row r="32" spans="2:9" x14ac:dyDescent="0.15">
      <c r="B32" s="1"/>
      <c r="C32" s="1"/>
      <c r="D32" s="5"/>
      <c r="E32" s="5"/>
      <c r="F32" s="5"/>
      <c r="G32" s="5"/>
      <c r="H32" s="5"/>
      <c r="I32" s="5"/>
    </row>
    <row r="33" spans="2:16" x14ac:dyDescent="0.15">
      <c r="B33" s="1"/>
      <c r="C33" s="1"/>
      <c r="D33" s="5"/>
      <c r="E33" s="5"/>
      <c r="F33" s="5"/>
      <c r="G33" s="5"/>
      <c r="H33" s="5"/>
      <c r="I33" s="5"/>
    </row>
    <row r="34" spans="2:16" ht="14.25" x14ac:dyDescent="0.2">
      <c r="B34" s="1"/>
      <c r="C34" s="6" t="s">
        <v>68</v>
      </c>
      <c r="D34" s="5"/>
      <c r="E34" s="5"/>
      <c r="F34" s="5"/>
      <c r="G34" s="5"/>
      <c r="H34" s="5"/>
      <c r="I34" s="5"/>
    </row>
    <row r="35" spans="2:16" x14ac:dyDescent="0.15">
      <c r="B35" s="1"/>
      <c r="C35" s="30" t="s">
        <v>69</v>
      </c>
      <c r="D35" s="30"/>
      <c r="E35" s="30"/>
      <c r="F35" s="30"/>
      <c r="G35" s="30"/>
      <c r="H35" s="30"/>
      <c r="I35" s="30"/>
    </row>
    <row r="36" spans="2:16" x14ac:dyDescent="0.2">
      <c r="B36" s="1"/>
      <c r="C36" s="41" t="s">
        <v>70</v>
      </c>
      <c r="D36" s="41"/>
      <c r="E36" s="41"/>
      <c r="F36" s="16" t="s">
        <v>71</v>
      </c>
      <c r="G36" s="17">
        <f>10^(4.8+1.5*5)</f>
        <v>1995262314968.8862</v>
      </c>
      <c r="H36" s="15"/>
      <c r="I36" s="15"/>
    </row>
    <row r="37" spans="2:16" ht="10.5" customHeight="1" x14ac:dyDescent="0.2">
      <c r="B37" s="1"/>
      <c r="C37" s="1"/>
      <c r="D37" s="5"/>
      <c r="E37" s="5"/>
      <c r="F37" s="16" t="s">
        <v>72</v>
      </c>
      <c r="G37" s="17">
        <f>10^(4.8+1.5*7)</f>
        <v>1995262314968885.7</v>
      </c>
      <c r="H37" s="5"/>
      <c r="I37" s="5"/>
    </row>
    <row r="38" spans="2:16" ht="10.5" customHeight="1" x14ac:dyDescent="0.2">
      <c r="B38" s="1"/>
      <c r="C38" s="1"/>
      <c r="D38" s="5"/>
      <c r="E38" s="5"/>
      <c r="F38" s="16" t="s">
        <v>73</v>
      </c>
      <c r="G38" s="17">
        <f>10^(4.8+1.5*9)</f>
        <v>1.9952623149688852E+18</v>
      </c>
      <c r="H38" s="5"/>
      <c r="I38" s="5"/>
    </row>
    <row r="39" spans="2:16" x14ac:dyDescent="0.15">
      <c r="B39" s="1"/>
      <c r="C39" s="1"/>
      <c r="D39" s="5"/>
      <c r="E39" s="5"/>
      <c r="F39" s="5"/>
      <c r="G39" s="5"/>
      <c r="H39" s="5"/>
      <c r="I39" s="5"/>
    </row>
    <row r="40" spans="2:16" x14ac:dyDescent="0.15">
      <c r="B40" s="1"/>
      <c r="C40" s="21" t="s">
        <v>77</v>
      </c>
      <c r="D40" s="21"/>
      <c r="E40" s="21"/>
      <c r="F40" s="21"/>
      <c r="G40" s="21"/>
      <c r="H40" s="21"/>
      <c r="I40" s="21"/>
    </row>
    <row r="41" spans="2:16" x14ac:dyDescent="0.15">
      <c r="B41" s="1"/>
      <c r="C41" s="21" t="s">
        <v>78</v>
      </c>
      <c r="D41" s="21"/>
      <c r="E41" s="21"/>
      <c r="F41" s="21"/>
      <c r="G41" s="21"/>
      <c r="H41" s="21"/>
      <c r="I41" s="21"/>
    </row>
    <row r="42" spans="2:16" x14ac:dyDescent="0.15">
      <c r="B42" s="1"/>
      <c r="C42" s="1"/>
      <c r="D42" s="5"/>
      <c r="E42" s="5"/>
      <c r="F42" s="5"/>
      <c r="G42" s="5"/>
      <c r="H42" s="5"/>
      <c r="I42" s="5"/>
      <c r="P42" t="s">
        <v>23</v>
      </c>
    </row>
    <row r="43" spans="2:16" x14ac:dyDescent="0.15">
      <c r="B43" s="1"/>
      <c r="C43" s="21" t="s">
        <v>74</v>
      </c>
      <c r="D43" s="21"/>
      <c r="E43" s="21"/>
      <c r="F43" s="21"/>
      <c r="G43" s="21"/>
      <c r="H43" s="21"/>
      <c r="I43" s="21"/>
    </row>
    <row r="44" spans="2:16" x14ac:dyDescent="0.15">
      <c r="B44" s="1"/>
      <c r="C44" s="21" t="s">
        <v>79</v>
      </c>
      <c r="D44" s="21"/>
      <c r="E44" s="21"/>
      <c r="F44" s="21"/>
      <c r="G44" s="21"/>
      <c r="H44" s="21"/>
      <c r="I44" s="21"/>
    </row>
    <row r="45" spans="2:16" x14ac:dyDescent="0.15">
      <c r="B45" s="1"/>
      <c r="C45" s="21"/>
      <c r="D45" s="21"/>
      <c r="E45" s="21"/>
      <c r="F45" s="21"/>
      <c r="G45" s="21"/>
      <c r="H45" s="21"/>
      <c r="I45" s="21"/>
    </row>
    <row r="46" spans="2:16" x14ac:dyDescent="0.15">
      <c r="B46" s="1"/>
      <c r="C46" s="21" t="s">
        <v>75</v>
      </c>
      <c r="D46" s="21"/>
      <c r="E46" s="21"/>
      <c r="F46" s="21"/>
      <c r="G46" s="21"/>
      <c r="H46" s="21"/>
      <c r="I46" s="21"/>
    </row>
    <row r="47" spans="2:16" x14ac:dyDescent="0.15">
      <c r="B47" s="1"/>
      <c r="C47" s="21" t="s">
        <v>76</v>
      </c>
      <c r="D47" s="21"/>
      <c r="E47" s="21"/>
      <c r="F47" s="21"/>
      <c r="G47" s="21"/>
      <c r="H47" s="21"/>
      <c r="I47" s="21"/>
    </row>
    <row r="48" spans="2:16" x14ac:dyDescent="0.15">
      <c r="B48" s="1"/>
      <c r="C48" s="1"/>
      <c r="D48" s="5"/>
      <c r="E48" s="5"/>
      <c r="F48" s="5"/>
      <c r="G48" s="5"/>
      <c r="H48" s="5"/>
      <c r="I48" s="5"/>
    </row>
    <row r="49" spans="2:9" x14ac:dyDescent="0.15">
      <c r="B49" s="1"/>
      <c r="C49" s="1"/>
      <c r="D49" s="5"/>
      <c r="E49" s="5"/>
      <c r="F49" s="5"/>
      <c r="G49" s="5"/>
      <c r="H49" s="5"/>
      <c r="I49" s="5"/>
    </row>
    <row r="50" spans="2:9" x14ac:dyDescent="0.15">
      <c r="B50" s="1"/>
      <c r="C50" s="1"/>
      <c r="D50" s="5"/>
      <c r="E50" s="5"/>
      <c r="F50" s="5"/>
      <c r="G50" s="5"/>
      <c r="H50" s="5"/>
      <c r="I50" s="5"/>
    </row>
    <row r="51" spans="2:9" x14ac:dyDescent="0.15">
      <c r="B51" s="1"/>
      <c r="C51" s="1"/>
      <c r="D51" s="5"/>
      <c r="E51" s="5"/>
      <c r="F51" s="5"/>
      <c r="G51" s="5"/>
      <c r="H51" s="5"/>
      <c r="I51" s="5"/>
    </row>
    <row r="52" spans="2:9" ht="7.5" customHeight="1" x14ac:dyDescent="0.15">
      <c r="B52" s="1"/>
      <c r="C52" s="1"/>
      <c r="D52" s="5"/>
      <c r="E52" s="5"/>
      <c r="F52" s="5"/>
      <c r="G52" s="5"/>
      <c r="H52" s="5"/>
      <c r="I52" s="5"/>
    </row>
    <row r="53" spans="2:9" ht="15.75" x14ac:dyDescent="0.25">
      <c r="B53" s="1"/>
      <c r="C53" s="4" t="s">
        <v>11</v>
      </c>
      <c r="D53" s="1"/>
      <c r="E53" s="1"/>
      <c r="F53" s="1"/>
      <c r="G53" s="1"/>
      <c r="H53" s="1"/>
      <c r="I53" s="1"/>
    </row>
    <row r="54" spans="2:9" ht="12.75" customHeight="1" x14ac:dyDescent="0.15">
      <c r="B54" s="1"/>
      <c r="C54" s="10" t="s">
        <v>17</v>
      </c>
      <c r="D54" s="31" t="s">
        <v>12</v>
      </c>
      <c r="E54" s="32" t="s">
        <v>13</v>
      </c>
      <c r="F54" s="32" t="s">
        <v>14</v>
      </c>
      <c r="G54" s="32" t="s">
        <v>15</v>
      </c>
      <c r="H54" s="32" t="s">
        <v>16</v>
      </c>
      <c r="I54" s="3"/>
    </row>
    <row r="55" spans="2:9" ht="12.75" customHeight="1" x14ac:dyDescent="0.15">
      <c r="B55" s="1"/>
      <c r="C55" s="10" t="s">
        <v>18</v>
      </c>
      <c r="D55" s="31"/>
      <c r="E55" s="33"/>
      <c r="F55" s="33"/>
      <c r="G55" s="33"/>
      <c r="H55" s="33"/>
      <c r="I55" s="3"/>
    </row>
    <row r="56" spans="2:9" ht="36.75" customHeight="1" x14ac:dyDescent="0.15">
      <c r="B56" s="1"/>
      <c r="C56" s="9">
        <v>0</v>
      </c>
      <c r="D56" s="11" t="s">
        <v>19</v>
      </c>
      <c r="E56" s="42" t="s">
        <v>20</v>
      </c>
      <c r="F56" s="24" t="s">
        <v>20</v>
      </c>
      <c r="G56" s="27" t="s">
        <v>20</v>
      </c>
      <c r="H56" s="24" t="s">
        <v>20</v>
      </c>
      <c r="I56" s="3"/>
    </row>
    <row r="57" spans="2:9" ht="39" customHeight="1" x14ac:dyDescent="0.15">
      <c r="B57" s="1"/>
      <c r="C57" s="9">
        <v>1</v>
      </c>
      <c r="D57" s="11" t="s">
        <v>22</v>
      </c>
      <c r="E57" s="42"/>
      <c r="F57" s="25"/>
      <c r="G57" s="28"/>
      <c r="H57" s="25"/>
      <c r="I57" s="3"/>
    </row>
    <row r="58" spans="2:9" ht="48" customHeight="1" x14ac:dyDescent="0.15">
      <c r="B58" s="1"/>
      <c r="C58" s="9">
        <v>2</v>
      </c>
      <c r="D58" s="11" t="s">
        <v>26</v>
      </c>
      <c r="E58" s="42"/>
      <c r="F58" s="25"/>
      <c r="G58" s="28"/>
      <c r="H58" s="25"/>
      <c r="I58" s="3"/>
    </row>
    <row r="59" spans="2:9" ht="49.5" customHeight="1" x14ac:dyDescent="0.15">
      <c r="B59" s="1"/>
      <c r="C59" s="9">
        <v>3</v>
      </c>
      <c r="D59" s="11" t="s">
        <v>21</v>
      </c>
      <c r="E59" s="12" t="s">
        <v>27</v>
      </c>
      <c r="F59" s="26"/>
      <c r="G59" s="29"/>
      <c r="H59" s="25"/>
      <c r="I59" s="3"/>
    </row>
    <row r="60" spans="2:9" ht="49.5" customHeight="1" x14ac:dyDescent="0.15">
      <c r="B60" s="1"/>
      <c r="C60" s="9">
        <v>4</v>
      </c>
      <c r="D60" s="11" t="s">
        <v>28</v>
      </c>
      <c r="E60" s="11" t="s">
        <v>37</v>
      </c>
      <c r="F60" s="13" t="s">
        <v>29</v>
      </c>
      <c r="G60" s="14" t="s">
        <v>30</v>
      </c>
      <c r="H60" s="26"/>
      <c r="I60" s="3"/>
    </row>
    <row r="61" spans="2:9" ht="114.75" customHeight="1" x14ac:dyDescent="0.15">
      <c r="B61" s="1"/>
      <c r="C61" s="9" t="s">
        <v>31</v>
      </c>
      <c r="D61" s="11" t="s">
        <v>35</v>
      </c>
      <c r="E61" s="11" t="s">
        <v>36</v>
      </c>
      <c r="F61" s="11" t="s">
        <v>55</v>
      </c>
      <c r="G61" s="11" t="s">
        <v>38</v>
      </c>
      <c r="H61" s="24" t="s">
        <v>39</v>
      </c>
      <c r="I61" s="3"/>
    </row>
    <row r="62" spans="2:9" ht="93.75" customHeight="1" x14ac:dyDescent="0.15">
      <c r="B62" s="1"/>
      <c r="C62" s="9" t="s">
        <v>32</v>
      </c>
      <c r="D62" s="11" t="s">
        <v>40</v>
      </c>
      <c r="E62" s="11" t="s">
        <v>41</v>
      </c>
      <c r="F62" s="11" t="s">
        <v>56</v>
      </c>
      <c r="G62" s="11" t="s">
        <v>42</v>
      </c>
      <c r="H62" s="25"/>
      <c r="I62" s="3"/>
    </row>
    <row r="63" spans="2:9" ht="92.25" customHeight="1" x14ac:dyDescent="0.15">
      <c r="B63" s="1"/>
      <c r="C63" s="9" t="s">
        <v>33</v>
      </c>
      <c r="D63" s="11" t="s">
        <v>43</v>
      </c>
      <c r="E63" s="11" t="s">
        <v>44</v>
      </c>
      <c r="F63" s="11" t="s">
        <v>57</v>
      </c>
      <c r="G63" s="11" t="s">
        <v>45</v>
      </c>
      <c r="H63" s="26"/>
      <c r="I63" s="3"/>
    </row>
    <row r="64" spans="2:9" ht="79.5" customHeight="1" x14ac:dyDescent="0.15">
      <c r="B64" s="1"/>
      <c r="C64" s="9" t="s">
        <v>34</v>
      </c>
      <c r="D64" s="11" t="s">
        <v>46</v>
      </c>
      <c r="E64" s="11" t="s">
        <v>47</v>
      </c>
      <c r="F64" s="11" t="s">
        <v>58</v>
      </c>
      <c r="G64" s="11" t="s">
        <v>48</v>
      </c>
      <c r="H64" s="11" t="s">
        <v>49</v>
      </c>
      <c r="I64" s="3"/>
    </row>
    <row r="65" spans="2:9" ht="89.25" customHeight="1" x14ac:dyDescent="0.15">
      <c r="B65" s="1"/>
      <c r="C65" s="9">
        <v>7</v>
      </c>
      <c r="D65" s="11" t="s">
        <v>50</v>
      </c>
      <c r="E65" s="11" t="s">
        <v>52</v>
      </c>
      <c r="F65" s="11" t="s">
        <v>51</v>
      </c>
      <c r="G65" s="11" t="s">
        <v>53</v>
      </c>
      <c r="H65" s="11" t="s">
        <v>54</v>
      </c>
      <c r="I65" s="3"/>
    </row>
    <row r="66" spans="2:9" ht="6" customHeight="1" x14ac:dyDescent="0.15">
      <c r="B66" s="1"/>
      <c r="C66" s="1"/>
      <c r="D66" s="40"/>
      <c r="E66" s="40"/>
      <c r="F66" s="40"/>
      <c r="G66" s="40"/>
      <c r="H66" s="40"/>
      <c r="I66" s="40"/>
    </row>
  </sheetData>
  <mergeCells count="42">
    <mergeCell ref="D66:I66"/>
    <mergeCell ref="C35:I35"/>
    <mergeCell ref="C36:E36"/>
    <mergeCell ref="C40:I40"/>
    <mergeCell ref="C41:I41"/>
    <mergeCell ref="C43:I43"/>
    <mergeCell ref="C44:I44"/>
    <mergeCell ref="C45:I45"/>
    <mergeCell ref="C46:I46"/>
    <mergeCell ref="C47:I47"/>
    <mergeCell ref="H61:H63"/>
    <mergeCell ref="E56:E58"/>
    <mergeCell ref="C14:I14"/>
    <mergeCell ref="C15:I15"/>
    <mergeCell ref="C16:I16"/>
    <mergeCell ref="D21:I21"/>
    <mergeCell ref="C17:I17"/>
    <mergeCell ref="C19:I19"/>
    <mergeCell ref="C18:I18"/>
    <mergeCell ref="C8:I8"/>
    <mergeCell ref="C9:I9"/>
    <mergeCell ref="C10:I10"/>
    <mergeCell ref="C11:I11"/>
    <mergeCell ref="C13:I13"/>
    <mergeCell ref="C12:I12"/>
    <mergeCell ref="C3:D3"/>
    <mergeCell ref="C4:I4"/>
    <mergeCell ref="C5:I5"/>
    <mergeCell ref="C6:I6"/>
    <mergeCell ref="C7:I7"/>
    <mergeCell ref="D26:I26"/>
    <mergeCell ref="D23:H23"/>
    <mergeCell ref="D24:H24"/>
    <mergeCell ref="F56:F59"/>
    <mergeCell ref="G56:G59"/>
    <mergeCell ref="H56:H60"/>
    <mergeCell ref="D25:I25"/>
    <mergeCell ref="D54:D55"/>
    <mergeCell ref="E54:E55"/>
    <mergeCell ref="F54:F55"/>
    <mergeCell ref="G54:G55"/>
    <mergeCell ref="H54:H55"/>
  </mergeCells>
  <phoneticPr fontId="1"/>
  <pageMargins left="0.59055118110236227" right="0.59055118110236227" top="0.39370078740157483" bottom="0.39370078740157483" header="0.23622047244094491" footer="0.23622047244094491"/>
  <pageSetup paperSize="13" orientation="portrait" r:id="rId1"/>
  <headerFooter>
    <oddHeader>&amp;R&amp;"Times New Roman,太字"&amp;10 2016.11/23</oddHeader>
  </headerFooter>
  <rowBreaks count="1" manualBreakCount="1">
    <brk id="52"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2"/>
  <sheetViews>
    <sheetView view="pageBreakPreview" zoomScale="115" zoomScaleSheetLayoutView="115" workbookViewId="0">
      <selection activeCell="C13" sqref="C13:D13"/>
    </sheetView>
  </sheetViews>
  <sheetFormatPr defaultRowHeight="13.5" x14ac:dyDescent="0.15"/>
  <cols>
    <col min="1" max="1" width="1.25" customWidth="1"/>
    <col min="2" max="14" width="3.625" customWidth="1"/>
    <col min="15" max="16" width="1.375" customWidth="1"/>
    <col min="17" max="17" width="9.125" customWidth="1"/>
    <col min="18" max="18" width="5.625" customWidth="1"/>
    <col min="21" max="21" width="12.75" bestFit="1" customWidth="1"/>
  </cols>
  <sheetData>
    <row r="1" spans="2:23" ht="7.5" customHeight="1" x14ac:dyDescent="0.15"/>
    <row r="2" spans="2:23" ht="12" customHeight="1" x14ac:dyDescent="0.15">
      <c r="B2" s="43"/>
      <c r="C2" s="44"/>
      <c r="D2" s="44"/>
      <c r="E2" s="44"/>
      <c r="F2" s="44"/>
      <c r="G2" s="44"/>
      <c r="H2" s="44"/>
      <c r="I2" s="44"/>
      <c r="J2" s="44"/>
      <c r="K2" s="44"/>
      <c r="L2" s="45" t="s">
        <v>82</v>
      </c>
      <c r="M2" s="45"/>
      <c r="N2" s="45"/>
      <c r="O2" s="46"/>
      <c r="P2" s="47"/>
      <c r="Q2" s="48"/>
      <c r="R2" s="49">
        <v>-2</v>
      </c>
      <c r="S2" s="48" t="s">
        <v>83</v>
      </c>
    </row>
    <row r="3" spans="2:23" ht="15" customHeight="1" x14ac:dyDescent="0.15">
      <c r="B3" s="50" t="s">
        <v>84</v>
      </c>
      <c r="C3" s="51"/>
      <c r="D3" s="51"/>
      <c r="E3" s="51"/>
      <c r="F3" s="51"/>
      <c r="G3" s="51"/>
      <c r="H3" s="51"/>
      <c r="I3" s="51"/>
      <c r="J3" s="51"/>
      <c r="K3" s="51"/>
      <c r="L3" s="51"/>
      <c r="M3" s="51"/>
      <c r="N3" s="51"/>
      <c r="O3" s="52"/>
      <c r="P3" s="53"/>
      <c r="Q3" s="48"/>
      <c r="R3" s="49">
        <v>-1.5</v>
      </c>
      <c r="S3" s="48" t="s">
        <v>85</v>
      </c>
    </row>
    <row r="4" spans="2:23" ht="15" customHeight="1" x14ac:dyDescent="0.15">
      <c r="B4" s="54"/>
      <c r="C4" s="51"/>
      <c r="D4" s="51"/>
      <c r="E4" s="51"/>
      <c r="F4" s="51"/>
      <c r="G4" s="51"/>
      <c r="H4" s="51"/>
      <c r="I4" s="51"/>
      <c r="J4" s="51"/>
      <c r="K4" s="51"/>
      <c r="L4" s="51"/>
      <c r="M4" s="51"/>
      <c r="N4" s="51"/>
      <c r="O4" s="52"/>
      <c r="P4" s="53"/>
      <c r="Q4" s="48"/>
      <c r="R4" s="49">
        <v>-1</v>
      </c>
      <c r="S4" s="48" t="s">
        <v>86</v>
      </c>
    </row>
    <row r="5" spans="2:23" ht="7.5" customHeight="1" x14ac:dyDescent="0.15">
      <c r="B5" s="55"/>
      <c r="C5" s="56"/>
      <c r="D5" s="56"/>
      <c r="E5" s="56"/>
      <c r="F5" s="56"/>
      <c r="G5" s="56"/>
      <c r="H5" s="56"/>
      <c r="I5" s="56"/>
      <c r="J5" s="56"/>
      <c r="K5" s="56"/>
      <c r="L5" s="56"/>
      <c r="M5" s="56"/>
      <c r="N5" s="56"/>
      <c r="O5" s="57"/>
      <c r="P5" s="56"/>
      <c r="Q5" s="48"/>
      <c r="R5" s="49">
        <v>-0.5</v>
      </c>
      <c r="S5" s="48" t="s">
        <v>87</v>
      </c>
    </row>
    <row r="6" spans="2:23" ht="16.5" x14ac:dyDescent="0.15">
      <c r="B6" s="58" t="s">
        <v>88</v>
      </c>
      <c r="C6" s="59"/>
      <c r="D6" s="59"/>
      <c r="E6" s="59"/>
      <c r="F6" s="59"/>
      <c r="G6" s="59"/>
      <c r="H6" s="59"/>
      <c r="I6" s="59"/>
      <c r="J6" s="59"/>
      <c r="K6" s="59"/>
      <c r="L6" s="59"/>
      <c r="M6" s="59"/>
      <c r="N6" s="59"/>
      <c r="O6" s="60"/>
      <c r="P6" s="61"/>
      <c r="Q6" s="48"/>
      <c r="R6" s="49">
        <v>0</v>
      </c>
      <c r="S6" s="48" t="s">
        <v>89</v>
      </c>
    </row>
    <row r="7" spans="2:23" ht="7.5" customHeight="1" x14ac:dyDescent="0.15">
      <c r="B7" s="62"/>
      <c r="C7" s="63"/>
      <c r="D7" s="63"/>
      <c r="E7" s="63"/>
      <c r="F7" s="63"/>
      <c r="G7" s="63"/>
      <c r="H7" s="63"/>
      <c r="I7" s="63"/>
      <c r="J7" s="63"/>
      <c r="K7" s="63"/>
      <c r="L7" s="63"/>
      <c r="M7" s="63"/>
      <c r="N7" s="63"/>
      <c r="O7" s="64"/>
      <c r="P7" s="63"/>
      <c r="Q7" s="48"/>
      <c r="R7" s="49">
        <v>0.5</v>
      </c>
      <c r="S7" s="48" t="s">
        <v>90</v>
      </c>
    </row>
    <row r="8" spans="2:23" ht="16.5" x14ac:dyDescent="0.15">
      <c r="B8" s="65" t="s">
        <v>91</v>
      </c>
      <c r="C8" s="66"/>
      <c r="D8" s="66"/>
      <c r="E8" s="66"/>
      <c r="F8" s="66"/>
      <c r="G8" s="66"/>
      <c r="H8" s="21" t="s">
        <v>92</v>
      </c>
      <c r="I8" s="21"/>
      <c r="J8" s="21"/>
      <c r="K8" s="21"/>
      <c r="L8" s="21"/>
      <c r="M8" s="21"/>
      <c r="N8" s="21"/>
      <c r="O8" s="67"/>
      <c r="P8" s="18"/>
      <c r="Q8" s="48"/>
      <c r="R8" s="49">
        <v>1</v>
      </c>
      <c r="S8" s="48" t="s">
        <v>93</v>
      </c>
    </row>
    <row r="9" spans="2:23" ht="16.5" customHeight="1" x14ac:dyDescent="0.15">
      <c r="B9" s="62"/>
      <c r="C9" s="63"/>
      <c r="D9" s="63"/>
      <c r="E9" s="63"/>
      <c r="F9" s="63"/>
      <c r="G9" s="63"/>
      <c r="H9" s="68" t="s">
        <v>94</v>
      </c>
      <c r="I9" s="68"/>
      <c r="J9" s="68"/>
      <c r="K9" s="68"/>
      <c r="L9" s="68"/>
      <c r="M9" s="68"/>
      <c r="N9" s="68"/>
      <c r="O9" s="69"/>
      <c r="P9" s="18"/>
      <c r="Q9" s="48"/>
      <c r="R9" s="49">
        <v>1.5</v>
      </c>
      <c r="S9" s="48" t="s">
        <v>95</v>
      </c>
    </row>
    <row r="10" spans="2:23" ht="4.5" customHeight="1" x14ac:dyDescent="0.15">
      <c r="B10" s="62"/>
      <c r="C10" s="63"/>
      <c r="D10" s="63"/>
      <c r="E10" s="63"/>
      <c r="F10" s="63"/>
      <c r="G10" s="63"/>
      <c r="H10" s="70"/>
      <c r="I10" s="70"/>
      <c r="J10" s="70"/>
      <c r="K10" s="70"/>
      <c r="L10" s="70"/>
      <c r="M10" s="70"/>
      <c r="N10" s="70"/>
      <c r="O10" s="71"/>
      <c r="P10" s="18"/>
      <c r="Q10" s="48"/>
      <c r="R10" s="49"/>
      <c r="S10" s="48"/>
    </row>
    <row r="11" spans="2:23" ht="16.5" x14ac:dyDescent="0.15">
      <c r="B11" s="58" t="s">
        <v>96</v>
      </c>
      <c r="C11" s="59"/>
      <c r="D11" s="59"/>
      <c r="E11" s="59"/>
      <c r="F11" s="59"/>
      <c r="G11" s="59"/>
      <c r="H11" s="59"/>
      <c r="I11" s="59"/>
      <c r="J11" s="59"/>
      <c r="K11" s="59"/>
      <c r="L11" s="59"/>
      <c r="M11" s="59"/>
      <c r="N11" s="59"/>
      <c r="O11" s="60"/>
      <c r="P11" s="61"/>
      <c r="Q11" s="48"/>
      <c r="R11" s="49">
        <v>2</v>
      </c>
      <c r="S11" s="48" t="s">
        <v>97</v>
      </c>
    </row>
    <row r="12" spans="2:23" ht="16.5" x14ac:dyDescent="0.15">
      <c r="B12" s="62"/>
      <c r="C12" s="63"/>
      <c r="D12" s="63"/>
      <c r="E12" s="63"/>
      <c r="F12" s="63"/>
      <c r="G12" s="63"/>
      <c r="H12" s="63"/>
      <c r="I12" s="63"/>
      <c r="J12" s="63"/>
      <c r="K12" s="63"/>
      <c r="L12" s="63"/>
      <c r="M12" s="63"/>
      <c r="N12" s="63"/>
      <c r="O12" s="64"/>
      <c r="P12" s="63"/>
      <c r="Q12" s="48"/>
      <c r="R12" s="49">
        <v>2.5</v>
      </c>
      <c r="S12" s="48" t="s">
        <v>98</v>
      </c>
      <c r="U12" s="72">
        <f>10^U13</f>
        <v>1</v>
      </c>
      <c r="V12" s="72"/>
      <c r="W12" s="72"/>
    </row>
    <row r="13" spans="2:23" ht="16.5" x14ac:dyDescent="0.15">
      <c r="B13" s="62"/>
      <c r="C13" s="73"/>
      <c r="D13" s="74"/>
      <c r="E13" s="75" t="str">
        <f>IF(C13="","⇐= マグニチュードの値を入力して下さい","")</f>
        <v>⇐= マグニチュードの値を入力して下さい</v>
      </c>
      <c r="F13" s="76"/>
      <c r="G13" s="76"/>
      <c r="H13" s="76"/>
      <c r="I13" s="76"/>
      <c r="J13" s="76"/>
      <c r="K13" s="76"/>
      <c r="L13" s="76"/>
      <c r="M13" s="76"/>
      <c r="N13" s="76"/>
      <c r="O13" s="77"/>
      <c r="P13" s="63"/>
      <c r="Q13" s="48"/>
      <c r="R13" s="49"/>
      <c r="S13" s="48"/>
      <c r="U13">
        <f>LEN(U15)-5</f>
        <v>0</v>
      </c>
    </row>
    <row r="14" spans="2:23" ht="16.5" x14ac:dyDescent="0.15">
      <c r="B14" s="78" t="str">
        <f>IF(AND(C13&lt;&gt;"",C14=""),"ok","no")</f>
        <v>no</v>
      </c>
      <c r="C14" s="79" t="str">
        <f>IF(C13&lt;-2,"　－2 より大きい値を入力して下さい",IF(C13&gt;10,"　10 より小さい値を入力して下さい",""))</f>
        <v/>
      </c>
      <c r="D14" s="79"/>
      <c r="E14" s="79"/>
      <c r="F14" s="79"/>
      <c r="G14" s="79"/>
      <c r="H14" s="79"/>
      <c r="I14" s="79"/>
      <c r="J14" s="79"/>
      <c r="K14" s="79"/>
      <c r="L14" s="79"/>
      <c r="M14" s="79"/>
      <c r="N14" s="79"/>
      <c r="O14" s="64"/>
      <c r="P14" s="63"/>
      <c r="Q14" s="48"/>
      <c r="R14" s="49"/>
      <c r="S14" s="48"/>
    </row>
    <row r="15" spans="2:23" ht="16.5" x14ac:dyDescent="0.15">
      <c r="B15" s="80" t="str">
        <f>IF(B14="no","","地震波エネルギー ： ")</f>
        <v/>
      </c>
      <c r="C15" s="81"/>
      <c r="D15" s="81"/>
      <c r="E15" s="81"/>
      <c r="F15" s="81"/>
      <c r="G15" s="81"/>
      <c r="H15" s="82" t="str">
        <f>IF(B15="","",U15/(10^MID(T15,5,2))&amp;" "&amp;T15&amp;"ule")</f>
        <v/>
      </c>
      <c r="I15" s="76"/>
      <c r="J15" s="76"/>
      <c r="K15" s="76"/>
      <c r="L15" s="76"/>
      <c r="M15" s="76"/>
      <c r="N15" s="76"/>
      <c r="O15" s="77"/>
      <c r="P15" s="63"/>
      <c r="Q15" s="48"/>
      <c r="R15" s="49">
        <v>3</v>
      </c>
      <c r="S15" s="48" t="s">
        <v>99</v>
      </c>
      <c r="T15" s="83" t="str">
        <f>IF(C13&lt;=0.5," kJ",IF(C13&lt;=2.5," 10^6 J",IF(C13&lt;=4.5," 10^9 J",IF(C13&lt;=6.5," 10^12 J",IF(C13&lt;=8.5," 10^15 J",IF(C13&lt;=10," 10^18 J"))))))</f>
        <v xml:space="preserve"> kJ</v>
      </c>
      <c r="U15">
        <f>(INT(10^(4.8+1.5*C13)/1000))*1000</f>
        <v>63000</v>
      </c>
      <c r="V15" s="83"/>
    </row>
    <row r="16" spans="2:23" ht="16.5" x14ac:dyDescent="0.15">
      <c r="B16" s="80" t="str">
        <f>IF(B14="no","","地震波エネルギー ： ")</f>
        <v/>
      </c>
      <c r="C16" s="81"/>
      <c r="D16" s="81"/>
      <c r="E16" s="81"/>
      <c r="F16" s="81"/>
      <c r="G16" s="81"/>
      <c r="H16" s="84" t="str">
        <f>IF(B16="","",(U15/(10^MID(T15,5,2)))*10^MID(T15,5,2)/(1000*3600)&amp;"  KWh")</f>
        <v/>
      </c>
      <c r="I16" s="85"/>
      <c r="J16" s="85"/>
      <c r="K16" s="85"/>
      <c r="L16" s="85"/>
      <c r="M16" s="85"/>
      <c r="N16" s="85"/>
      <c r="O16" s="86"/>
      <c r="P16" s="63"/>
      <c r="Q16" s="48"/>
      <c r="R16" s="49"/>
      <c r="S16" s="48"/>
      <c r="T16" s="87"/>
      <c r="V16" s="87"/>
    </row>
    <row r="17" spans="2:21" ht="16.5" x14ac:dyDescent="0.15">
      <c r="B17" s="88" t="str">
        <f>IF(B14="no","","ＴＮＴ火薬換算質量 ： ")</f>
        <v/>
      </c>
      <c r="C17" s="89"/>
      <c r="D17" s="89"/>
      <c r="E17" s="89"/>
      <c r="F17" s="89"/>
      <c r="G17" s="89"/>
      <c r="H17" s="84" t="str">
        <f>IF(B17="","",100*INT(475*10^(4.8+1.5*C13)/10^9/1.9953/100)&amp;"  Kg")</f>
        <v/>
      </c>
      <c r="I17" s="85"/>
      <c r="J17" s="85"/>
      <c r="K17" s="85"/>
      <c r="L17" s="85"/>
      <c r="M17" s="85"/>
      <c r="N17" s="85"/>
      <c r="O17" s="86"/>
      <c r="P17" s="63"/>
      <c r="Q17" s="48"/>
      <c r="R17" s="49">
        <v>3.5</v>
      </c>
      <c r="S17" s="48" t="s">
        <v>100</v>
      </c>
      <c r="U17" s="90"/>
    </row>
    <row r="18" spans="2:21" ht="16.5" x14ac:dyDescent="0.15">
      <c r="B18" s="88" t="str">
        <f>IF(B14="no","","エネルギー換算質量 ： ")</f>
        <v/>
      </c>
      <c r="C18" s="89"/>
      <c r="D18" s="89"/>
      <c r="E18" s="89"/>
      <c r="F18" s="89"/>
      <c r="G18" s="89"/>
      <c r="H18" s="59" t="str">
        <f>IF(B18="","",U15/(10*(2.99792458*10^6)^2)&amp;" g")</f>
        <v/>
      </c>
      <c r="I18" s="59"/>
      <c r="J18" s="59"/>
      <c r="K18" s="59"/>
      <c r="L18" s="59"/>
      <c r="M18" s="59"/>
      <c r="N18" s="59"/>
      <c r="O18" s="60"/>
      <c r="P18" s="63"/>
      <c r="Q18" s="48"/>
      <c r="R18" s="49">
        <v>4</v>
      </c>
      <c r="S18" s="48" t="s">
        <v>101</v>
      </c>
    </row>
    <row r="19" spans="2:21" ht="16.5" x14ac:dyDescent="0.15">
      <c r="B19" s="62"/>
      <c r="C19" s="63"/>
      <c r="D19" s="63"/>
      <c r="E19" s="63"/>
      <c r="F19" s="63"/>
      <c r="G19" s="63"/>
      <c r="H19" s="63"/>
      <c r="I19" s="63"/>
      <c r="J19" s="63"/>
      <c r="K19" s="63"/>
      <c r="L19" s="63"/>
      <c r="M19" s="63"/>
      <c r="N19" s="63"/>
      <c r="O19" s="64"/>
      <c r="P19" s="63"/>
      <c r="Q19" s="48"/>
      <c r="R19" s="49">
        <v>4.5</v>
      </c>
      <c r="S19" s="48" t="s">
        <v>102</v>
      </c>
    </row>
    <row r="20" spans="2:21" ht="16.5" x14ac:dyDescent="0.15">
      <c r="B20" s="91" t="s">
        <v>103</v>
      </c>
      <c r="C20" s="91"/>
      <c r="D20" s="91"/>
      <c r="E20" s="92" t="s">
        <v>104</v>
      </c>
      <c r="F20" s="93"/>
      <c r="G20" s="93"/>
      <c r="H20" s="91" t="s">
        <v>105</v>
      </c>
      <c r="I20" s="91"/>
      <c r="J20" s="91"/>
      <c r="K20" s="91"/>
      <c r="L20" s="91"/>
      <c r="M20" s="91"/>
      <c r="N20" s="91"/>
      <c r="O20" s="91"/>
      <c r="P20" s="63"/>
      <c r="Q20" s="48"/>
      <c r="R20" s="49">
        <v>5</v>
      </c>
      <c r="S20" s="48" t="s">
        <v>106</v>
      </c>
      <c r="T20" s="94">
        <v>5</v>
      </c>
      <c r="U20" s="94">
        <v>6.5</v>
      </c>
    </row>
    <row r="21" spans="2:21" ht="16.5" x14ac:dyDescent="0.15">
      <c r="B21" s="95" t="s">
        <v>107</v>
      </c>
      <c r="C21" s="95"/>
      <c r="D21" s="95"/>
      <c r="E21" s="96" t="s">
        <v>108</v>
      </c>
      <c r="F21" s="96"/>
      <c r="G21" s="96"/>
      <c r="H21" s="97" t="s">
        <v>109</v>
      </c>
      <c r="I21" s="97"/>
      <c r="J21" s="97"/>
      <c r="K21" s="97"/>
      <c r="L21" s="97"/>
      <c r="M21" s="97"/>
      <c r="N21" s="97"/>
      <c r="O21" s="97"/>
      <c r="P21" s="63"/>
      <c r="Q21" s="48"/>
      <c r="R21" s="49">
        <v>5.5</v>
      </c>
      <c r="S21" s="48" t="s">
        <v>110</v>
      </c>
      <c r="T21" s="98">
        <f>10^-12*10^(4.8+1.5*T20)</f>
        <v>1.9952623149688862</v>
      </c>
      <c r="U21" s="98">
        <f>10^-12*12^(4.8+1.5*U20)</f>
        <v>5036.016333399195</v>
      </c>
    </row>
    <row r="22" spans="2:21" ht="16.5" x14ac:dyDescent="0.15">
      <c r="B22" s="99" t="s">
        <v>111</v>
      </c>
      <c r="C22" s="99"/>
      <c r="D22" s="99"/>
      <c r="E22" s="100" t="s">
        <v>112</v>
      </c>
      <c r="F22" s="100"/>
      <c r="G22" s="100"/>
      <c r="H22" s="101" t="s">
        <v>113</v>
      </c>
      <c r="I22" s="101"/>
      <c r="J22" s="101"/>
      <c r="K22" s="101"/>
      <c r="L22" s="101"/>
      <c r="M22" s="101"/>
      <c r="N22" s="101"/>
      <c r="O22" s="101"/>
      <c r="P22" s="63"/>
      <c r="Q22" s="48"/>
      <c r="R22" s="49">
        <v>6</v>
      </c>
      <c r="S22" s="48" t="s">
        <v>114</v>
      </c>
    </row>
    <row r="23" spans="2:21" ht="16.5" x14ac:dyDescent="0.15">
      <c r="B23" s="99" t="s">
        <v>115</v>
      </c>
      <c r="C23" s="99"/>
      <c r="D23" s="99"/>
      <c r="E23" s="100" t="s">
        <v>116</v>
      </c>
      <c r="F23" s="100"/>
      <c r="G23" s="100"/>
      <c r="H23" s="101" t="s">
        <v>117</v>
      </c>
      <c r="I23" s="101"/>
      <c r="J23" s="101"/>
      <c r="K23" s="101"/>
      <c r="L23" s="101"/>
      <c r="M23" s="101"/>
      <c r="N23" s="101"/>
      <c r="O23" s="101"/>
      <c r="P23" s="63"/>
      <c r="Q23" s="48"/>
      <c r="R23" s="49">
        <v>6.5</v>
      </c>
      <c r="S23" s="48" t="s">
        <v>118</v>
      </c>
    </row>
    <row r="24" spans="2:21" ht="16.5" x14ac:dyDescent="0.15">
      <c r="B24" s="99" t="s">
        <v>119</v>
      </c>
      <c r="C24" s="99"/>
      <c r="D24" s="99"/>
      <c r="E24" s="100" t="s">
        <v>120</v>
      </c>
      <c r="F24" s="100"/>
      <c r="G24" s="100"/>
      <c r="H24" s="101" t="s">
        <v>121</v>
      </c>
      <c r="I24" s="101"/>
      <c r="J24" s="101"/>
      <c r="K24" s="101"/>
      <c r="L24" s="101"/>
      <c r="M24" s="101"/>
      <c r="N24" s="101"/>
      <c r="O24" s="101"/>
      <c r="P24" s="63"/>
      <c r="Q24" s="48"/>
      <c r="R24" s="49">
        <v>7</v>
      </c>
      <c r="S24" s="48" t="s">
        <v>122</v>
      </c>
      <c r="T24" s="72">
        <f>475*10^(4.8+1.5*C13)/10^9/1.9953</f>
        <v>1.5020535189098978E-2</v>
      </c>
      <c r="U24" s="72"/>
    </row>
    <row r="25" spans="2:21" ht="16.5" x14ac:dyDescent="0.15">
      <c r="B25" s="99" t="s">
        <v>123</v>
      </c>
      <c r="C25" s="99"/>
      <c r="D25" s="99"/>
      <c r="E25" s="100" t="s">
        <v>124</v>
      </c>
      <c r="F25" s="100"/>
      <c r="G25" s="100"/>
      <c r="H25" s="101" t="s">
        <v>125</v>
      </c>
      <c r="I25" s="101"/>
      <c r="J25" s="101"/>
      <c r="K25" s="101"/>
      <c r="L25" s="101"/>
      <c r="M25" s="101"/>
      <c r="N25" s="101"/>
      <c r="O25" s="101"/>
      <c r="P25" s="63"/>
      <c r="Q25" s="48"/>
      <c r="R25" s="49">
        <v>7.5</v>
      </c>
      <c r="S25" s="48" t="s">
        <v>126</v>
      </c>
    </row>
    <row r="26" spans="2:21" ht="16.5" x14ac:dyDescent="0.15">
      <c r="B26" s="99" t="s">
        <v>127</v>
      </c>
      <c r="C26" s="99"/>
      <c r="D26" s="99"/>
      <c r="E26" s="100" t="s">
        <v>128</v>
      </c>
      <c r="F26" s="100"/>
      <c r="G26" s="100"/>
      <c r="H26" s="101" t="s">
        <v>129</v>
      </c>
      <c r="I26" s="101"/>
      <c r="J26" s="101"/>
      <c r="K26" s="101"/>
      <c r="L26" s="101"/>
      <c r="M26" s="101"/>
      <c r="N26" s="101"/>
      <c r="O26" s="101"/>
      <c r="P26" s="63"/>
      <c r="Q26" s="48"/>
      <c r="R26" s="49">
        <v>8</v>
      </c>
      <c r="S26" s="48" t="s">
        <v>130</v>
      </c>
    </row>
    <row r="27" spans="2:21" ht="16.5" x14ac:dyDescent="0.15">
      <c r="B27" s="99" t="s">
        <v>131</v>
      </c>
      <c r="C27" s="99"/>
      <c r="D27" s="99"/>
      <c r="E27" s="100" t="s">
        <v>132</v>
      </c>
      <c r="F27" s="100"/>
      <c r="G27" s="100"/>
      <c r="H27" s="101" t="s">
        <v>133</v>
      </c>
      <c r="I27" s="101"/>
      <c r="J27" s="101"/>
      <c r="K27" s="101"/>
      <c r="L27" s="101"/>
      <c r="M27" s="101"/>
      <c r="N27" s="101"/>
      <c r="O27" s="101"/>
      <c r="P27" s="63"/>
      <c r="Q27" s="48"/>
      <c r="R27" s="102">
        <v>8.5</v>
      </c>
      <c r="S27" s="48" t="s">
        <v>134</v>
      </c>
    </row>
    <row r="28" spans="2:21" ht="16.5" x14ac:dyDescent="0.15">
      <c r="B28" s="103"/>
      <c r="C28" s="104"/>
      <c r="D28" s="104"/>
      <c r="E28" s="63"/>
      <c r="F28" s="63"/>
      <c r="G28" s="63"/>
      <c r="H28" s="63"/>
      <c r="I28" s="63"/>
      <c r="J28" s="63"/>
      <c r="K28" s="63"/>
      <c r="L28" s="105" t="s">
        <v>135</v>
      </c>
      <c r="M28" s="105"/>
      <c r="N28" s="105"/>
      <c r="O28" s="106"/>
      <c r="P28" s="63"/>
      <c r="Q28" s="48"/>
      <c r="R28" s="102">
        <v>9</v>
      </c>
      <c r="S28" s="48" t="s">
        <v>136</v>
      </c>
    </row>
    <row r="29" spans="2:21" ht="10.5" customHeight="1" x14ac:dyDescent="0.15">
      <c r="B29" s="107"/>
      <c r="C29" s="108"/>
      <c r="D29" s="108"/>
      <c r="E29" s="108"/>
      <c r="F29" s="108"/>
      <c r="G29" s="108"/>
      <c r="H29" s="108"/>
      <c r="I29" s="108"/>
      <c r="J29" s="108"/>
      <c r="K29" s="108"/>
      <c r="L29" s="109"/>
      <c r="M29" s="109"/>
      <c r="N29" s="109"/>
      <c r="O29" s="110"/>
      <c r="P29" s="63"/>
      <c r="R29" s="111"/>
      <c r="S29" s="48"/>
    </row>
    <row r="30" spans="2:21" x14ac:dyDescent="0.15">
      <c r="R30" s="111"/>
    </row>
    <row r="31" spans="2:21" x14ac:dyDescent="0.15">
      <c r="R31" s="111"/>
    </row>
    <row r="32" spans="2:21" x14ac:dyDescent="0.15">
      <c r="R32" s="111"/>
    </row>
  </sheetData>
  <sheetProtection password="B220" sheet="1" objects="1" scenarios="1"/>
  <mergeCells count="46">
    <mergeCell ref="B28:D28"/>
    <mergeCell ref="L28:O29"/>
    <mergeCell ref="B26:D26"/>
    <mergeCell ref="E26:G26"/>
    <mergeCell ref="H26:O26"/>
    <mergeCell ref="B27:D27"/>
    <mergeCell ref="E27:G27"/>
    <mergeCell ref="H27:O27"/>
    <mergeCell ref="B24:D24"/>
    <mergeCell ref="E24:G24"/>
    <mergeCell ref="H24:O24"/>
    <mergeCell ref="T24:U24"/>
    <mergeCell ref="B25:D25"/>
    <mergeCell ref="E25:G25"/>
    <mergeCell ref="H25:O25"/>
    <mergeCell ref="B22:D22"/>
    <mergeCell ref="E22:G22"/>
    <mergeCell ref="H22:O22"/>
    <mergeCell ref="B23:D23"/>
    <mergeCell ref="E23:G23"/>
    <mergeCell ref="H23:O23"/>
    <mergeCell ref="B20:D20"/>
    <mergeCell ref="E20:G20"/>
    <mergeCell ref="H20:O20"/>
    <mergeCell ref="B21:D21"/>
    <mergeCell ref="E21:G21"/>
    <mergeCell ref="H21:O21"/>
    <mergeCell ref="B16:G16"/>
    <mergeCell ref="H16:O16"/>
    <mergeCell ref="B17:G17"/>
    <mergeCell ref="H17:O17"/>
    <mergeCell ref="B18:G18"/>
    <mergeCell ref="H18:O18"/>
    <mergeCell ref="B11:O11"/>
    <mergeCell ref="U12:W12"/>
    <mergeCell ref="C13:D13"/>
    <mergeCell ref="E13:O13"/>
    <mergeCell ref="C14:N14"/>
    <mergeCell ref="B15:G15"/>
    <mergeCell ref="H15:O15"/>
    <mergeCell ref="L2:O2"/>
    <mergeCell ref="B3:O4"/>
    <mergeCell ref="B6:O6"/>
    <mergeCell ref="B8:G8"/>
    <mergeCell ref="H8:O8"/>
    <mergeCell ref="H9:O9"/>
  </mergeCells>
  <phoneticPr fontId="1"/>
  <hyperlinks>
    <hyperlink ref="B3" r:id="rId1" display="jh@ia(\s@"/>
  </hyperlinks>
  <pageMargins left="0.19685039370078741" right="0.19685039370078741" top="0.31496062992125984" bottom="0.19685039370078741" header="0.39370078740157483" footer="0.39370078740157483"/>
  <pageSetup paperSize="70"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earthquake</vt:lpstr>
      <vt:lpstr>Magnitude</vt:lpstr>
      <vt:lpstr>earthquake!Print_Area</vt:lpstr>
      <vt:lpstr>Magnitude!Print_Area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2020-02-08T00:40:41Z</cp:lastPrinted>
  <dcterms:created xsi:type="dcterms:W3CDTF">2016-11-14T08:38:26Z</dcterms:created>
  <dcterms:modified xsi:type="dcterms:W3CDTF">2020-02-08T05:23:01Z</dcterms:modified>
</cp:coreProperties>
</file>